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760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'Rekapitulace'!$G$27</definedName>
    <definedName name="Dodavka0">'Položky'!#REF!</definedName>
    <definedName name="HSV">'Rekapitulace'!$E$27</definedName>
    <definedName name="HSV0">'Položky'!#REF!</definedName>
    <definedName name="HZS">'Rekapitulace'!$I$27</definedName>
    <definedName name="HZS0">'Položky'!#REF!</definedName>
    <definedName name="JKSO">'Krycí list'!$G$2</definedName>
    <definedName name="MJ">'Krycí list'!$G$5</definedName>
    <definedName name="Mont">'Rekapitulace'!$H$27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'Položky'!$A$1:$G$192</definedName>
    <definedName name="_xlnm.Print_Area" localSheetId="1">'Rekapitulace'!$A$1:$I$41</definedName>
    <definedName name="PocetMJ">'Krycí list'!$G$6</definedName>
    <definedName name="Poznamka">'Krycí list'!$B$37</definedName>
    <definedName name="Projektant">'Krycí list'!$C$8</definedName>
    <definedName name="PSV">'Rekapitulace'!$F$27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<sst xmlns="http://schemas.openxmlformats.org/spreadsheetml/2006/main" count="628" uniqueCount="418">
  <si>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</si>
  <si>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</si>
  <si>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</si>
  <si>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</si>
  <si>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</si>
  <si>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</si>
  <si>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</si>
  <si>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</si>
  <si>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</si>
  <si>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</si>
  <si>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</si>
  <si>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</si>
  <si>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</si>
  <si>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</si>
  <si>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</si>
  <si>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</si>
  <si>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</si>
  <si>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</si>
  <si>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</si>
  <si>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</si>
  <si>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</si>
  <si>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</si>
  <si>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</si>
  <si>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</si>
  <si>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</si>
  <si>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</si>
  <si>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</si>
  <si>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</si>
  <si>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</si>
  <si>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</si>
  <si>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</si>
  <si>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</si>
  <si>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</si>
  <si>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</si>
  <si>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</si>
  <si>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</si>
  <si>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</si>
  <si>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</si>
  <si>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</si>
  <si>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</si>
  <si>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</si>
  <si>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</si>
  <si>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</si>
  <si>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</si>
  <si>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</si>
  <si>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</si>
  <si>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</si>
  <si>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</si>
  <si>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</si>
  <si>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</si>
  <si>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</si>
  <si>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</si>
  <si>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</si>
  <si>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</si>
  <si>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</si>
  <si>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</si>
  <si>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</si>
  <si>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</si>
  <si>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</si>
  <si>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</si>
  <si>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</si>
  <si>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</si>
  <si>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</si>
  <si>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</si>
  <si>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</si>
  <si>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</si>
  <si>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</si>
  <si>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</si>
  <si>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</si>
  <si>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</si>
  <si>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</si>
  <si>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</si>
  <si>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</si>
  <si>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</si>
  <si>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</si>
  <si>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</si>
  <si>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</si>
  <si>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599</t>
  </si>
  <si>
    <t>Oblastní nemocnice Příbram</t>
  </si>
  <si>
    <t>00 599</t>
  </si>
  <si>
    <t>152</t>
  </si>
  <si>
    <t>ORTOPEDIE, D2, Výměna oken a stavební úpravy</t>
  </si>
  <si>
    <t>3</t>
  </si>
  <si>
    <t>Svislé a kompletní konstrukce</t>
  </si>
  <si>
    <t>340238211RT2</t>
  </si>
  <si>
    <t>Zazdívka otvorů pl.1 m2,cihlami tl.zdi do 10 cm s použitím suché maltové směsi</t>
  </si>
  <si>
    <t>m2</t>
  </si>
  <si>
    <t>340238212RT2</t>
  </si>
  <si>
    <t>Zazdívka otvorů pl.1 m2,cihlami tl.zdi nad 10 cm s použitím suché maltové směsi</t>
  </si>
  <si>
    <t>340239247U00</t>
  </si>
  <si>
    <t>Zazdívka dveří pod parapet ker. zdivo tl. 40cm</t>
  </si>
  <si>
    <t>342255024RT1</t>
  </si>
  <si>
    <t>Příčky z desek Ytong tl. 10 cm vč. kotvení na závěsy</t>
  </si>
  <si>
    <t>349231811RT2</t>
  </si>
  <si>
    <t>Přizdívka ostění, montáž XPS do niky pro vyrovn. rohová lišta, lepidlo</t>
  </si>
  <si>
    <t>m</t>
  </si>
  <si>
    <t>303</t>
  </si>
  <si>
    <t xml:space="preserve">Betonáž sprchového koutu, podlah. vpusti </t>
  </si>
  <si>
    <t>kpl</t>
  </si>
  <si>
    <t>900      RT1</t>
  </si>
  <si>
    <t>Hzs - nezmeřitelné práce   čl.17-1a přípomoce profese</t>
  </si>
  <si>
    <t>hod</t>
  </si>
  <si>
    <t>4</t>
  </si>
  <si>
    <t>Vodorovné konstrukce</t>
  </si>
  <si>
    <t>413941121RT3</t>
  </si>
  <si>
    <t>Osazení válcovaných nosníků ve stropech do č. 12 včetně dodávky profilu L</t>
  </si>
  <si>
    <t>t</t>
  </si>
  <si>
    <t>61</t>
  </si>
  <si>
    <t>Upravy povrchů vnitřní</t>
  </si>
  <si>
    <t>346253211R00</t>
  </si>
  <si>
    <t xml:space="preserve">Plentování nosníků </t>
  </si>
  <si>
    <t>610991111R00</t>
  </si>
  <si>
    <t xml:space="preserve">Zakrývání </t>
  </si>
  <si>
    <t>611451133R00</t>
  </si>
  <si>
    <t xml:space="preserve">Oříznutí diam. kotoučem obkladů apod. </t>
  </si>
  <si>
    <t>612401291RT2</t>
  </si>
  <si>
    <t>Omítka malých ploch vnitřních 2 m2 s použitím suché maltové směsi</t>
  </si>
  <si>
    <t>612401391RT2</t>
  </si>
  <si>
    <t>Omítka malých ploch vnitřních stěn do 1 m2 štuková</t>
  </si>
  <si>
    <t>kus</t>
  </si>
  <si>
    <t>612403384R00</t>
  </si>
  <si>
    <t xml:space="preserve">Hrubá výplň rýh ve stěnách do 7x7 cm maltou ze SMS </t>
  </si>
  <si>
    <t>612403388R00</t>
  </si>
  <si>
    <t xml:space="preserve">Hrubá výplň rýh ve stěnách do 15x15cm maltou z SMS </t>
  </si>
  <si>
    <t>612409991RT2</t>
  </si>
  <si>
    <t>Začištění omítek kolem oken,dveří apod. hrubé vyrovnání</t>
  </si>
  <si>
    <t>612421231R00</t>
  </si>
  <si>
    <t xml:space="preserve">Oprava vápen.omítek stěn a stropů do 5 % pl. </t>
  </si>
  <si>
    <t>612421331RT2</t>
  </si>
  <si>
    <t>Oprava vápen.omítek stěn do 30 % pl. - štukových s použitím suché maltové směsi</t>
  </si>
  <si>
    <t>612425931RT2</t>
  </si>
  <si>
    <t>Omítka vnitřního ostění - štuková s použitím suché maltové směsi</t>
  </si>
  <si>
    <t>612473181R00</t>
  </si>
  <si>
    <t>Omítka vnitřního zdiva ze suché směsi, hladká pod obklady</t>
  </si>
  <si>
    <t>612473182R00</t>
  </si>
  <si>
    <t xml:space="preserve">Omítka vnitřního zdiva ze suché směsi, štuková </t>
  </si>
  <si>
    <t>612475111RT2</t>
  </si>
  <si>
    <t xml:space="preserve">Omítka vnitřních stěn Hasit vápenocem. jednovrstvá </t>
  </si>
  <si>
    <t>614471413R00</t>
  </si>
  <si>
    <t>Začištění otvoru po vybourání přípravna</t>
  </si>
  <si>
    <t>62</t>
  </si>
  <si>
    <t>Úpravy povrchů vnější</t>
  </si>
  <si>
    <t>620412111R00</t>
  </si>
  <si>
    <t xml:space="preserve">Nátěr fasády lodžie </t>
  </si>
  <si>
    <t>621461151R00</t>
  </si>
  <si>
    <t>Omítka břízolit., škrábaná, složitost 1-2 oprava</t>
  </si>
  <si>
    <t>63</t>
  </si>
  <si>
    <t>Podlahy a podlahové konstrukce</t>
  </si>
  <si>
    <t>632455531R00</t>
  </si>
  <si>
    <t xml:space="preserve">Vyrovnání podkladu - potěr </t>
  </si>
  <si>
    <t>6301</t>
  </si>
  <si>
    <t xml:space="preserve">Standard plus </t>
  </si>
  <si>
    <t>6302</t>
  </si>
  <si>
    <t xml:space="preserve">IG Granit Multisafe </t>
  </si>
  <si>
    <t>6303</t>
  </si>
  <si>
    <t xml:space="preserve">Přechod. lišta A71 </t>
  </si>
  <si>
    <t>6304</t>
  </si>
  <si>
    <t xml:space="preserve">Přechodová lišta A03 </t>
  </si>
  <si>
    <t>6305</t>
  </si>
  <si>
    <t xml:space="preserve">Ukončovací profil </t>
  </si>
  <si>
    <t>6306</t>
  </si>
  <si>
    <t xml:space="preserve">Fabion </t>
  </si>
  <si>
    <t>6308</t>
  </si>
  <si>
    <t xml:space="preserve">Stěrka </t>
  </si>
  <si>
    <t>6310</t>
  </si>
  <si>
    <t xml:space="preserve">Ardex PU </t>
  </si>
  <si>
    <t>6311</t>
  </si>
  <si>
    <t xml:space="preserve">Lepidlo Ardex AF 2224 </t>
  </si>
  <si>
    <t>kg</t>
  </si>
  <si>
    <t>6312</t>
  </si>
  <si>
    <t xml:space="preserve">Lepidlo UZIN </t>
  </si>
  <si>
    <t>6313</t>
  </si>
  <si>
    <t xml:space="preserve">Lepidlo na sokl </t>
  </si>
  <si>
    <t>6314</t>
  </si>
  <si>
    <t xml:space="preserve">Pokládka </t>
  </si>
  <si>
    <t>6315</t>
  </si>
  <si>
    <t xml:space="preserve">Vytahované sokly </t>
  </si>
  <si>
    <t>6316</t>
  </si>
  <si>
    <t xml:space="preserve">Trhání stáv. krytin </t>
  </si>
  <si>
    <t>6317</t>
  </si>
  <si>
    <t xml:space="preserve">Opravy stáv. krytiny </t>
  </si>
  <si>
    <t>6318</t>
  </si>
  <si>
    <t xml:space="preserve">Režie </t>
  </si>
  <si>
    <t>64</t>
  </si>
  <si>
    <t>Výplně otvorů</t>
  </si>
  <si>
    <t>642941111RT4</t>
  </si>
  <si>
    <t>Pouzdro pro posuvné dveře jednostranné, do zdiva jednostranné pouzdro 800/1970 mm</t>
  </si>
  <si>
    <t>6401</t>
  </si>
  <si>
    <t xml:space="preserve">Demontáž oken ocelových </t>
  </si>
  <si>
    <t xml:space="preserve">Demontáž oken plastových </t>
  </si>
  <si>
    <t>Dveře vnitřní, včetně kování, kompletace do pouzdra, dle výběru investora</t>
  </si>
  <si>
    <t>6403</t>
  </si>
  <si>
    <t xml:space="preserve">Demontáž dřevěné stěny proskl. </t>
  </si>
  <si>
    <t>6404</t>
  </si>
  <si>
    <t xml:space="preserve">Odvoz a likvidace odpadu </t>
  </si>
  <si>
    <t>6405</t>
  </si>
  <si>
    <t>Okno plast. 2180/1560mm bílá/šedivá</t>
  </si>
  <si>
    <t>6406</t>
  </si>
  <si>
    <t>Okno plast. 900/1560mm bílá/šedivá</t>
  </si>
  <si>
    <t>6407</t>
  </si>
  <si>
    <t>Stěna plastová 2260/2690mm bílá/šedivá</t>
  </si>
  <si>
    <t>6408</t>
  </si>
  <si>
    <t xml:space="preserve">Vertikální žaluzie </t>
  </si>
  <si>
    <t>6409</t>
  </si>
  <si>
    <t xml:space="preserve">Montáž výplní </t>
  </si>
  <si>
    <t>6410</t>
  </si>
  <si>
    <t>Napěňovací páska ostění a nadpraží</t>
  </si>
  <si>
    <t>6411</t>
  </si>
  <si>
    <t xml:space="preserve">Přechodové lišty zvenku </t>
  </si>
  <si>
    <t>6412</t>
  </si>
  <si>
    <t xml:space="preserve">Dětské pojistky </t>
  </si>
  <si>
    <t>6413</t>
  </si>
  <si>
    <t>Parapety DTD 450 vč. montáže</t>
  </si>
  <si>
    <t>94</t>
  </si>
  <si>
    <t>Lešení a stavební výtahy</t>
  </si>
  <si>
    <t>941955001R00</t>
  </si>
  <si>
    <t xml:space="preserve">Lešení lehké pomocné, výška podlahy do 1,2 m </t>
  </si>
  <si>
    <t>95</t>
  </si>
  <si>
    <t>Dokončovací konstrukce na pozemních stavbách</t>
  </si>
  <si>
    <t>952901111R00</t>
  </si>
  <si>
    <t xml:space="preserve">Vyčištění budov o výšce podlaží do 4 m </t>
  </si>
  <si>
    <t>96</t>
  </si>
  <si>
    <t>Bourání konstrukcí</t>
  </si>
  <si>
    <t>962031133R00</t>
  </si>
  <si>
    <t xml:space="preserve">Bourání příček cihelných tl. 15 cm </t>
  </si>
  <si>
    <t>965032121R00</t>
  </si>
  <si>
    <t xml:space="preserve">Demontáž stávající krytiny povlakové </t>
  </si>
  <si>
    <t>965081112R00</t>
  </si>
  <si>
    <t xml:space="preserve">Vybourání dlažeb keram. </t>
  </si>
  <si>
    <t>968072244R00</t>
  </si>
  <si>
    <t xml:space="preserve">Vybourání kovových rámů oken jednod. pl. 1 m2 </t>
  </si>
  <si>
    <t>969021135T00</t>
  </si>
  <si>
    <t xml:space="preserve">Vybourání vestavěných skříní </t>
  </si>
  <si>
    <t>976044211R00</t>
  </si>
  <si>
    <t xml:space="preserve">Vybourání vaniček sprch. koutů, vč. podezdívek </t>
  </si>
  <si>
    <t>97</t>
  </si>
  <si>
    <t>Prorážení otvorů</t>
  </si>
  <si>
    <t>974031265R00</t>
  </si>
  <si>
    <t>Vysekání rýh zeď cihelná 15 x 20 cm pro osazení nosníků</t>
  </si>
  <si>
    <t>99</t>
  </si>
  <si>
    <t>Staveništní přesun hmot</t>
  </si>
  <si>
    <t>999281111R00</t>
  </si>
  <si>
    <t xml:space="preserve">Přesun hmot pro opravy a údržbu </t>
  </si>
  <si>
    <t>F0851</t>
  </si>
  <si>
    <t>Elektroinstalace</t>
  </si>
  <si>
    <t>0161</t>
  </si>
  <si>
    <t xml:space="preserve">kabel CYKY 3Cx1.5mm </t>
  </si>
  <si>
    <t>03</t>
  </si>
  <si>
    <t xml:space="preserve">kabel CYKY 3Cx2.5mm </t>
  </si>
  <si>
    <t>043</t>
  </si>
  <si>
    <t xml:space="preserve">Trubka ohebná LPE 16mm </t>
  </si>
  <si>
    <t>044</t>
  </si>
  <si>
    <t xml:space="preserve">Proud chránič 3x25A/30mA </t>
  </si>
  <si>
    <t>045</t>
  </si>
  <si>
    <t xml:space="preserve">Jistič 1x16A/B </t>
  </si>
  <si>
    <t>046</t>
  </si>
  <si>
    <t xml:space="preserve">Prou. chránič 1x16A/30mA </t>
  </si>
  <si>
    <t>06</t>
  </si>
  <si>
    <t xml:space="preserve">vypínač Tango </t>
  </si>
  <si>
    <t>08</t>
  </si>
  <si>
    <t xml:space="preserve">zásuvka tango </t>
  </si>
  <si>
    <t>09</t>
  </si>
  <si>
    <t xml:space="preserve">krabice instalační KU 68 s vičkem </t>
  </si>
  <si>
    <t>10</t>
  </si>
  <si>
    <t xml:space="preserve">Světlo zářivkové 60W </t>
  </si>
  <si>
    <t>11</t>
  </si>
  <si>
    <t xml:space="preserve">krabice KO97 </t>
  </si>
  <si>
    <t>15</t>
  </si>
  <si>
    <t xml:space="preserve">sádra stavební 30kg </t>
  </si>
  <si>
    <t>16</t>
  </si>
  <si>
    <t xml:space="preserve">spojovací materiál </t>
  </si>
  <si>
    <t>17</t>
  </si>
  <si>
    <t>Montáže, demontáže stáv. elektroinstalace úprava vývodů</t>
  </si>
  <si>
    <t>18</t>
  </si>
  <si>
    <t xml:space="preserve">Lišta LH 20x25mm </t>
  </si>
  <si>
    <t>19</t>
  </si>
  <si>
    <t xml:space="preserve">demontáž vedení a rozvaděče střecha </t>
  </si>
  <si>
    <t>20</t>
  </si>
  <si>
    <t>46</t>
  </si>
  <si>
    <t xml:space="preserve">Světlo pod linku zářivkové </t>
  </si>
  <si>
    <t>47</t>
  </si>
  <si>
    <t xml:space="preserve">TV zásuvka </t>
  </si>
  <si>
    <t>48</t>
  </si>
  <si>
    <t xml:space="preserve">Kabel koax 70 ohmů </t>
  </si>
  <si>
    <t>49</t>
  </si>
  <si>
    <t xml:space="preserve">Zásuvka PC </t>
  </si>
  <si>
    <t>50</t>
  </si>
  <si>
    <t xml:space="preserve">UTP kabel </t>
  </si>
  <si>
    <t>51</t>
  </si>
  <si>
    <t xml:space="preserve">Demontáž pospojení okna chodby - pokoj střed </t>
  </si>
  <si>
    <t>52</t>
  </si>
  <si>
    <t>Úprava rozváděče-odpojení Izomet, přesun WC signalizace WC-sprcha</t>
  </si>
  <si>
    <t>711</t>
  </si>
  <si>
    <t>Izolace proti vodě</t>
  </si>
  <si>
    <t>711212001RX1</t>
  </si>
  <si>
    <t>Nátěr hydroizolační těsnicí hmotou Botament, vč. těsnící páska koutová</t>
  </si>
  <si>
    <t>720</t>
  </si>
  <si>
    <t>Zdravotechnická instalace</t>
  </si>
  <si>
    <t>72000</t>
  </si>
  <si>
    <t xml:space="preserve">Demontáže stáv. rozvodů a zař. předmětů </t>
  </si>
  <si>
    <t>72001</t>
  </si>
  <si>
    <t>Přípravné a pomocné práce drážky, průrazy</t>
  </si>
  <si>
    <t>72002</t>
  </si>
  <si>
    <t xml:space="preserve">Napojení na stáv. rozvody </t>
  </si>
  <si>
    <t>720021</t>
  </si>
  <si>
    <t xml:space="preserve">Napojení na stáv. vodovod </t>
  </si>
  <si>
    <t>72004</t>
  </si>
  <si>
    <t xml:space="preserve">Izolace potrubí </t>
  </si>
  <si>
    <t>72005</t>
  </si>
  <si>
    <t xml:space="preserve">Nástěnky </t>
  </si>
  <si>
    <t>72006</t>
  </si>
  <si>
    <t xml:space="preserve">Úprava a napojení na stávající kanalizaci </t>
  </si>
  <si>
    <t>72007</t>
  </si>
  <si>
    <t xml:space="preserve">Potrubí HT 50 </t>
  </si>
  <si>
    <t>720072</t>
  </si>
  <si>
    <t xml:space="preserve">Vsazení odbočky do litiny </t>
  </si>
  <si>
    <t>72008</t>
  </si>
  <si>
    <t xml:space="preserve">Výpustky vyvedení a upevnění </t>
  </si>
  <si>
    <t>72009</t>
  </si>
  <si>
    <t xml:space="preserve">Baterie umyvadlová </t>
  </si>
  <si>
    <t>72010</t>
  </si>
  <si>
    <t xml:space="preserve">Baterie dřezová </t>
  </si>
  <si>
    <t>72011</t>
  </si>
  <si>
    <t xml:space="preserve">Montáž baterie stáv. </t>
  </si>
  <si>
    <t>72012</t>
  </si>
  <si>
    <t>Sprchová zástěna ASDP3-120cm dod. a mont.</t>
  </si>
  <si>
    <t>72014</t>
  </si>
  <si>
    <t xml:space="preserve">Gule </t>
  </si>
  <si>
    <t>72015</t>
  </si>
  <si>
    <t>Montáž WC vč. dopojovací kus</t>
  </si>
  <si>
    <t>720150</t>
  </si>
  <si>
    <t xml:space="preserve">WC kombi, roháček, sedátko </t>
  </si>
  <si>
    <t>72016</t>
  </si>
  <si>
    <t>Připojení dřezu, umyvadla zařízení úklid. místnost</t>
  </si>
  <si>
    <t>72017</t>
  </si>
  <si>
    <t xml:space="preserve">Manžeta 32/40 </t>
  </si>
  <si>
    <t>72018</t>
  </si>
  <si>
    <t xml:space="preserve">Baterie k výlevce </t>
  </si>
  <si>
    <t>72019</t>
  </si>
  <si>
    <t xml:space="preserve">Baterie lékařská </t>
  </si>
  <si>
    <t>72020</t>
  </si>
  <si>
    <t xml:space="preserve">Pomocné práce </t>
  </si>
  <si>
    <t xml:space="preserve">Tlakové zkoušky </t>
  </si>
  <si>
    <t>72021</t>
  </si>
  <si>
    <t xml:space="preserve">Uzavření, vypuštění a napuštění stoupaček </t>
  </si>
  <si>
    <t>72071</t>
  </si>
  <si>
    <t xml:space="preserve">Potrubí HT 100 </t>
  </si>
  <si>
    <t>72078</t>
  </si>
  <si>
    <t xml:space="preserve">Potrubí PPR 20 </t>
  </si>
  <si>
    <t>725</t>
  </si>
  <si>
    <t>Zařizovací předměty</t>
  </si>
  <si>
    <t>725980113R00</t>
  </si>
  <si>
    <t>Dvířka revizní do 300 x 300 mm dodávka a montáž</t>
  </si>
  <si>
    <t>767</t>
  </si>
  <si>
    <t>Konstrukce zámečnické</t>
  </si>
  <si>
    <t>76701</t>
  </si>
  <si>
    <t>Oprava zábradlí lodžie - dovaření tyčí vč. dod. nátěr</t>
  </si>
  <si>
    <t>771</t>
  </si>
  <si>
    <t>Podlahy z dlaždic</t>
  </si>
  <si>
    <t>771411014R00</t>
  </si>
  <si>
    <t xml:space="preserve">Obklad soklíků pórov.rovných do MC,20x10,H 10 cm </t>
  </si>
  <si>
    <t>998771202R00</t>
  </si>
  <si>
    <t xml:space="preserve">Přesun hmot pro podlahy z dlaždic, výšky do 12 m </t>
  </si>
  <si>
    <t>781</t>
  </si>
  <si>
    <t>Obklady keramické</t>
  </si>
  <si>
    <t>781411810U00</t>
  </si>
  <si>
    <t xml:space="preserve">Dmtž obkladu vč. malta podkladní </t>
  </si>
  <si>
    <t>781471108R00</t>
  </si>
  <si>
    <t>Obklad vnitř.stěn,keram.režný,hladký, tmel vč. dod. obkladu do 250Kč/m2</t>
  </si>
  <si>
    <t>781491001RT1</t>
  </si>
  <si>
    <t xml:space="preserve">Montáž lišt k obkladům </t>
  </si>
  <si>
    <t>78101</t>
  </si>
  <si>
    <t xml:space="preserve">Doplnění obkladaček po jedné vč. vyřezání </t>
  </si>
  <si>
    <t>998781202R00</t>
  </si>
  <si>
    <t xml:space="preserve">Přesun hmot pro obklady keramické, výšky do 12 m </t>
  </si>
  <si>
    <t>784</t>
  </si>
  <si>
    <t>Malby</t>
  </si>
  <si>
    <t>784422911R00</t>
  </si>
  <si>
    <t xml:space="preserve">Oprava -malé plochy - dotčené stěny </t>
  </si>
  <si>
    <t>01</t>
  </si>
  <si>
    <t xml:space="preserve">Škrábání maleb </t>
  </si>
  <si>
    <t>02</t>
  </si>
  <si>
    <t xml:space="preserve">Rozmytí s penetrací </t>
  </si>
  <si>
    <t xml:space="preserve">Izolace proteklin </t>
  </si>
  <si>
    <t>04</t>
  </si>
  <si>
    <t>Malba bílá Primalex Plus</t>
  </si>
  <si>
    <t xml:space="preserve">Akrylování, ostatní začištění </t>
  </si>
  <si>
    <t>07</t>
  </si>
  <si>
    <t>Malba barevná 2 pokoje</t>
  </si>
  <si>
    <t xml:space="preserve">Úprava před emailem </t>
  </si>
  <si>
    <t xml:space="preserve">Nátěr emailový 2x tónovaný </t>
  </si>
  <si>
    <t xml:space="preserve">Nátěr zárubní </t>
  </si>
  <si>
    <t xml:space="preserve">Nátěr dveří </t>
  </si>
  <si>
    <t>13</t>
  </si>
  <si>
    <t xml:space="preserve">Nátěr OK - UT, mediplyny, světla </t>
  </si>
  <si>
    <t>998786202R00</t>
  </si>
  <si>
    <t xml:space="preserve">Přesun hmot pro malby, doprava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</si>
  <si>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</si>
  <si>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</si>
  <si>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</si>
  <si>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</si>
  <si>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</si>
  <si>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</si>
  <si>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</si>
  <si>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</si>
  <si>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</si>
  <si>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</si>
  <si>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979999996R00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</si>
  <si>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</si>
  <si>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</si>
  <si>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</si>
  <si>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</si>
  <si>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</si>
  <si>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</si>
  <si>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2,5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</si>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</sst>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1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33" borderId="29" xfId="0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centerContinuous"/>
    </xf>
    <xf numFmtId="0" fontId="1" fillId="33" borderId="30" xfId="0" applyFont="1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3" borderId="29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0" fillId="33" borderId="41" xfId="0" applyFill="1" applyBorder="1" applyAlignment="1">
      <alignment/>
    </xf>
    <xf numFmtId="0" fontId="1" fillId="33" borderId="56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33" borderId="37" xfId="0" applyFill="1" applyBorder="1" applyAlignment="1">
      <alignment/>
    </xf>
    <xf numFmtId="0" fontId="1" fillId="33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4" fontId="0" fillId="33" borderId="57" xfId="0" applyNumberFormat="1" applyFill="1" applyBorder="1" applyAlignment="1">
      <alignment/>
    </xf>
    <xf numFmtId="4" fontId="0" fillId="33" borderId="37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10" fillId="0" borderId="0" xfId="47" applyFont="1" applyAlignment="1">
      <alignment horizontal="centerContinuous"/>
      <protection/>
    </xf>
    <xf numFmtId="0" fontId="11" fillId="0" borderId="0" xfId="47" applyFont="1" applyAlignment="1">
      <alignment horizontal="centerContinuous"/>
      <protection/>
    </xf>
    <xf numFmtId="0" fontId="11" fillId="0" borderId="0" xfId="47" applyFont="1" applyAlignment="1">
      <alignment horizontal="right"/>
      <protection/>
    </xf>
    <xf numFmtId="0" fontId="5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5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5" fillId="33" borderId="19" xfId="47" applyNumberFormat="1" applyFont="1" applyFill="1" applyBorder="1">
      <alignment/>
      <protection/>
    </xf>
    <xf numFmtId="0" fontId="5" fillId="33" borderId="17" xfId="47" applyFont="1" applyFill="1" applyBorder="1" applyAlignment="1">
      <alignment horizontal="center"/>
      <protection/>
    </xf>
    <xf numFmtId="0" fontId="5" fillId="33" borderId="17" xfId="47" applyNumberFormat="1" applyFont="1" applyFill="1" applyBorder="1" applyAlignment="1">
      <alignment horizontal="center"/>
      <protection/>
    </xf>
    <xf numFmtId="0" fontId="5" fillId="33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8" xfId="47" applyFont="1" applyBorder="1">
      <alignment/>
      <protection/>
    </xf>
    <xf numFmtId="0" fontId="0" fillId="0" borderId="58" xfId="47" applyBorder="1" applyAlignment="1">
      <alignment horizontal="center"/>
      <protection/>
    </xf>
    <xf numFmtId="0" fontId="0" fillId="0" borderId="58" xfId="47" applyNumberFormat="1" applyBorder="1" applyAlignment="1">
      <alignment horizontal="right"/>
      <protection/>
    </xf>
    <xf numFmtId="0" fontId="0" fillId="0" borderId="58" xfId="47" applyNumberFormat="1" applyBorder="1">
      <alignment/>
      <protection/>
    </xf>
    <xf numFmtId="0" fontId="0" fillId="0" borderId="0" xfId="47" applyNumberFormat="1">
      <alignment/>
      <protection/>
    </xf>
    <xf numFmtId="0" fontId="12" fillId="0" borderId="0" xfId="47" applyFont="1">
      <alignment/>
      <protection/>
    </xf>
    <xf numFmtId="0" fontId="0" fillId="0" borderId="58" xfId="47" applyFont="1" applyBorder="1" applyAlignment="1">
      <alignment horizontal="center" vertical="top"/>
      <protection/>
    </xf>
    <xf numFmtId="49" fontId="8" fillId="0" borderId="58" xfId="47" applyNumberFormat="1" applyFont="1" applyBorder="1" applyAlignment="1">
      <alignment horizontal="left" vertical="top"/>
      <protection/>
    </xf>
    <xf numFmtId="0" fontId="8" fillId="0" borderId="58" xfId="47" applyFont="1" applyBorder="1" applyAlignment="1">
      <alignment wrapText="1"/>
      <protection/>
    </xf>
    <xf numFmtId="49" fontId="8" fillId="0" borderId="58" xfId="47" applyNumberFormat="1" applyFont="1" applyBorder="1" applyAlignment="1">
      <alignment horizontal="center" shrinkToFit="1"/>
      <protection/>
    </xf>
    <xf numFmtId="4" fontId="8" fillId="0" borderId="58" xfId="47" applyNumberFormat="1" applyFont="1" applyBorder="1" applyAlignment="1">
      <alignment horizontal="right"/>
      <protection/>
    </xf>
    <xf numFmtId="4" fontId="8" fillId="0" borderId="58" xfId="47" applyNumberFormat="1" applyFont="1" applyBorder="1">
      <alignment/>
      <protection/>
    </xf>
    <xf numFmtId="0" fontId="0" fillId="33" borderId="14" xfId="47" applyFill="1" applyBorder="1" applyAlignment="1">
      <alignment horizontal="center"/>
      <protection/>
    </xf>
    <xf numFmtId="49" fontId="3" fillId="33" borderId="14" xfId="47" applyNumberFormat="1" applyFont="1" applyFill="1" applyBorder="1" applyAlignment="1">
      <alignment horizontal="left"/>
      <protection/>
    </xf>
    <xf numFmtId="0" fontId="3" fillId="33" borderId="14" xfId="47" applyFont="1" applyFill="1" applyBorder="1">
      <alignment/>
      <protection/>
    </xf>
    <xf numFmtId="4" fontId="0" fillId="33" borderId="14" xfId="47" applyNumberFormat="1" applyFill="1" applyBorder="1" applyAlignment="1">
      <alignment horizontal="right"/>
      <protection/>
    </xf>
    <xf numFmtId="4" fontId="1" fillId="33" borderId="14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13" fillId="0" borderId="0" xfId="47" applyFont="1" applyAlignment="1">
      <alignment/>
      <protection/>
    </xf>
    <xf numFmtId="0" fontId="14" fillId="0" borderId="0" xfId="47" applyFont="1" applyBorder="1">
      <alignment/>
      <protection/>
    </xf>
    <xf numFmtId="3" fontId="14" fillId="0" borderId="0" xfId="47" applyNumberFormat="1" applyFont="1" applyBorder="1" applyAlignment="1">
      <alignment horizontal="right"/>
      <protection/>
    </xf>
    <xf numFmtId="4" fontId="14" fillId="0" borderId="0" xfId="47" applyNumberFormat="1" applyFont="1" applyBorder="1">
      <alignment/>
      <protection/>
    </xf>
    <xf numFmtId="0" fontId="13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60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7" fillId="33" borderId="61" xfId="0" applyNumberFormat="1" applyFont="1" applyFill="1" applyBorder="1" applyAlignment="1">
      <alignment horizontal="right" indent="2"/>
    </xf>
    <xf numFmtId="167" fontId="7" fillId="33" borderId="57" xfId="0" applyNumberFormat="1" applyFont="1" applyFill="1" applyBorder="1" applyAlignment="1">
      <alignment horizontal="right" indent="2"/>
    </xf>
    <xf numFmtId="3" fontId="1" fillId="33" borderId="38" xfId="0" applyNumberFormat="1" applyFont="1" applyFill="1" applyBorder="1" applyAlignment="1">
      <alignment horizontal="right"/>
    </xf>
    <xf numFmtId="3" fontId="1" fillId="33" borderId="57" xfId="0" applyNumberFormat="1" applyFont="1" applyFill="1" applyBorder="1" applyAlignment="1">
      <alignment horizontal="right"/>
    </xf>
    <xf numFmtId="0" fontId="0" fillId="0" borderId="62" xfId="47" applyFont="1" applyBorder="1" applyAlignment="1">
      <alignment horizontal="center"/>
      <protection/>
    </xf>
    <xf numFmtId="0" fontId="0" fillId="0" borderId="63" xfId="47" applyFont="1" applyBorder="1" applyAlignment="1">
      <alignment horizontal="center"/>
      <protection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7" xfId="47" applyFont="1" applyBorder="1" applyAlignment="1">
      <alignment horizontal="left"/>
      <protection/>
    </xf>
    <xf numFmtId="0" fontId="9" fillId="0" borderId="0" xfId="47" applyFont="1" applyAlignment="1">
      <alignment horizontal="center"/>
      <protection/>
    </xf>
    <xf numFmtId="49" fontId="0" fillId="0" borderId="64" xfId="47" applyNumberFormat="1" applyFont="1" applyBorder="1" applyAlignment="1">
      <alignment horizontal="center"/>
      <protection/>
    </xf>
    <xf numFmtId="0" fontId="0" fillId="0" borderId="66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7" xfId="47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>
        <f>Rekapitulace!G2</f>
        <v>0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80</v>
      </c>
      <c r="B5" s="16"/>
      <c r="C5" s="17" t="s">
        <v>81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5"/>
      <c r="D8" s="195"/>
      <c r="E8" s="196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5">
        <f>Projektant</f>
        <v>0</v>
      </c>
      <c r="D9" s="195"/>
      <c r="E9" s="196"/>
      <c r="F9" s="11"/>
      <c r="G9" s="33"/>
      <c r="H9" s="34"/>
    </row>
    <row r="10" spans="1:8" ht="12.75">
      <c r="A10" s="28" t="s">
        <v>15</v>
      </c>
      <c r="B10" s="11"/>
      <c r="C10" s="195"/>
      <c r="D10" s="195"/>
      <c r="E10" s="195"/>
      <c r="F10" s="35"/>
      <c r="G10" s="36"/>
      <c r="H10" s="37"/>
    </row>
    <row r="11" spans="1:57" ht="13.5" customHeight="1">
      <c r="A11" s="28" t="s">
        <v>16</v>
      </c>
      <c r="B11" s="11"/>
      <c r="C11" s="195"/>
      <c r="D11" s="195"/>
      <c r="E11" s="195"/>
      <c r="F11" s="38" t="s">
        <v>17</v>
      </c>
      <c r="G11" s="39" t="s">
        <v>79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197"/>
      <c r="D12" s="197"/>
      <c r="E12" s="197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Rekapitulace!A32</f>
        <v>Ztížené výrobní podmínky</v>
      </c>
      <c r="E15" s="57"/>
      <c r="F15" s="58"/>
      <c r="G15" s="55">
        <f>Rekapitulace!I32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59" t="str">
        <f>Rekapitulace!A33</f>
        <v>Oborová přirážka</v>
      </c>
      <c r="E16" s="60"/>
      <c r="F16" s="61"/>
      <c r="G16" s="55">
        <f>Rekapitulace!I33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59" t="str">
        <f>Rekapitulace!A34</f>
        <v>Přesun stavebních kapacit</v>
      </c>
      <c r="E17" s="60"/>
      <c r="F17" s="61"/>
      <c r="G17" s="55">
        <f>Rekapitulace!I34</f>
        <v>0</v>
      </c>
    </row>
    <row r="18" spans="1:7" ht="15.75" customHeight="1">
      <c r="A18" s="62" t="s">
        <v>28</v>
      </c>
      <c r="B18" s="63" t="s">
        <v>29</v>
      </c>
      <c r="C18" s="55">
        <f>Dodavka</f>
        <v>0</v>
      </c>
      <c r="D18" s="59" t="str">
        <f>Rekapitulace!A35</f>
        <v>Mimostaveništní doprava</v>
      </c>
      <c r="E18" s="60"/>
      <c r="F18" s="61"/>
      <c r="G18" s="55">
        <f>Rekapitulace!I35</f>
        <v>0</v>
      </c>
    </row>
    <row r="19" spans="1:7" ht="15.75" customHeight="1">
      <c r="A19" s="64" t="s">
        <v>30</v>
      </c>
      <c r="B19" s="54"/>
      <c r="C19" s="55">
        <f>SUM(C15:C18)</f>
        <v>0</v>
      </c>
      <c r="D19" s="65" t="str">
        <f>Rekapitulace!A36</f>
        <v>Zařízení staveniště</v>
      </c>
      <c r="E19" s="60"/>
      <c r="F19" s="61"/>
      <c r="G19" s="55">
        <f>Rekapitulace!I36</f>
        <v>0</v>
      </c>
    </row>
    <row r="20" spans="1:7" ht="15.75" customHeight="1">
      <c r="A20" s="64"/>
      <c r="B20" s="54"/>
      <c r="C20" s="55"/>
      <c r="D20" s="59" t="str">
        <f>Rekapitulace!A37</f>
        <v>Provoz investora</v>
      </c>
      <c r="E20" s="60"/>
      <c r="F20" s="61"/>
      <c r="G20" s="55">
        <f>Rekapitulace!I37</f>
        <v>0</v>
      </c>
    </row>
    <row r="21" spans="1:7" ht="15.75" customHeight="1">
      <c r="A21" s="64" t="s">
        <v>31</v>
      </c>
      <c r="B21" s="54"/>
      <c r="C21" s="55">
        <f>HZS</f>
        <v>0</v>
      </c>
      <c r="D21" s="59" t="str">
        <f>Rekapitulace!A38</f>
        <v>Kompletační činnost (IČD)</v>
      </c>
      <c r="E21" s="60"/>
      <c r="F21" s="61"/>
      <c r="G21" s="55">
        <f>Rekapitulace!I38</f>
        <v>0</v>
      </c>
    </row>
    <row r="22" spans="1:7" ht="15.75" customHeight="1">
      <c r="A22" s="66" t="s">
        <v>32</v>
      </c>
      <c r="B22" s="34"/>
      <c r="C22" s="55">
        <f>C19+C21</f>
        <v>0</v>
      </c>
      <c r="D22" s="59" t="s">
        <v>33</v>
      </c>
      <c r="E22" s="60"/>
      <c r="F22" s="61"/>
      <c r="G22" s="55">
        <f>G23-SUM(G15:G21)</f>
        <v>0</v>
      </c>
    </row>
    <row r="23" spans="1:7" ht="15.75" customHeight="1" thickBot="1">
      <c r="A23" s="198" t="s">
        <v>34</v>
      </c>
      <c r="B23" s="199"/>
      <c r="C23" s="67">
        <f>C22+G23</f>
        <v>0</v>
      </c>
      <c r="D23" s="68" t="s">
        <v>35</v>
      </c>
      <c r="E23" s="69"/>
      <c r="F23" s="70"/>
      <c r="G23" s="55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6" t="s">
        <v>39</v>
      </c>
      <c r="B25" s="34"/>
      <c r="C25" s="76"/>
      <c r="D25" s="34" t="s">
        <v>39</v>
      </c>
      <c r="F25" s="77" t="s">
        <v>39</v>
      </c>
      <c r="G25" s="78"/>
    </row>
    <row r="26" spans="1:7" ht="37.5" customHeight="1">
      <c r="A26" s="66" t="s">
        <v>40</v>
      </c>
      <c r="B26" s="79"/>
      <c r="C26" s="76"/>
      <c r="D26" s="34" t="s">
        <v>40</v>
      </c>
      <c r="F26" s="77" t="s">
        <v>40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41</v>
      </c>
      <c r="B28" s="34"/>
      <c r="C28" s="76"/>
      <c r="D28" s="77" t="s">
        <v>42</v>
      </c>
      <c r="E28" s="76"/>
      <c r="F28" s="81" t="s">
        <v>42</v>
      </c>
      <c r="G28" s="78"/>
    </row>
    <row r="29" spans="1:7" ht="69" customHeight="1">
      <c r="A29" s="66"/>
      <c r="B29" s="34"/>
      <c r="C29" s="82">
        <v>0</v>
      </c>
      <c r="D29" s="83"/>
      <c r="E29" s="82"/>
      <c r="F29" s="34"/>
      <c r="G29" s="78"/>
    </row>
    <row r="30" spans="1:7" ht="12.75">
      <c r="A30" s="84" t="s">
        <v>43</v>
      </c>
      <c r="B30" s="85"/>
      <c r="C30" s="86">
        <v>0</v>
      </c>
      <c r="D30" s="85" t="s">
        <v>44</v>
      </c>
      <c r="E30" s="87"/>
      <c r="F30" s="200">
        <f>ROUND(C23-F32,0)</f>
        <v>0</v>
      </c>
      <c r="G30" s="201"/>
    </row>
    <row r="31" spans="1:7" ht="12.75">
      <c r="A31" s="84" t="s">
        <v>45</v>
      </c>
      <c r="B31" s="85"/>
      <c r="C31" s="86">
        <f>SazbaDPH1</f>
        <v>0</v>
      </c>
      <c r="D31" s="85" t="s">
        <v>46</v>
      </c>
      <c r="E31" s="87"/>
      <c r="F31" s="200">
        <f>ROUND(PRODUCT(F30,C31/100),1)</f>
        <v>0</v>
      </c>
      <c r="G31" s="201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0">
        <v>0</v>
      </c>
      <c r="G32" s="201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1"/>
      <c r="F33" s="200">
        <f>ROUND(PRODUCT(F32,C33/100),1)</f>
        <v>0</v>
      </c>
      <c r="G33" s="201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2">
        <f>CEILING(SUM(F30:F33),1)</f>
        <v>0</v>
      </c>
      <c r="G34" s="203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194"/>
      <c r="C37" s="194"/>
      <c r="D37" s="194"/>
      <c r="E37" s="194"/>
      <c r="F37" s="194"/>
      <c r="G37" s="194"/>
      <c r="H37" t="s">
        <v>6</v>
      </c>
    </row>
    <row r="38" spans="1:8" ht="12.75" customHeight="1">
      <c r="A38" s="95"/>
      <c r="B38" s="194"/>
      <c r="C38" s="194"/>
      <c r="D38" s="194"/>
      <c r="E38" s="194"/>
      <c r="F38" s="194"/>
      <c r="G38" s="194"/>
      <c r="H38" t="s">
        <v>6</v>
      </c>
    </row>
    <row r="39" spans="1:8" ht="12.75">
      <c r="A39" s="95"/>
      <c r="B39" s="194"/>
      <c r="C39" s="194"/>
      <c r="D39" s="194"/>
      <c r="E39" s="194"/>
      <c r="F39" s="194"/>
      <c r="G39" s="194"/>
      <c r="H39" t="s">
        <v>6</v>
      </c>
    </row>
    <row r="40" spans="1:8" ht="12.75">
      <c r="A40" s="95"/>
      <c r="B40" s="194"/>
      <c r="C40" s="194"/>
      <c r="D40" s="194"/>
      <c r="E40" s="194"/>
      <c r="F40" s="194"/>
      <c r="G40" s="194"/>
      <c r="H40" t="s">
        <v>6</v>
      </c>
    </row>
    <row r="41" spans="1:8" ht="12.75">
      <c r="A41" s="95"/>
      <c r="B41" s="194"/>
      <c r="C41" s="194"/>
      <c r="D41" s="194"/>
      <c r="E41" s="194"/>
      <c r="F41" s="194"/>
      <c r="G41" s="194"/>
      <c r="H41" t="s">
        <v>6</v>
      </c>
    </row>
    <row r="42" spans="1:8" ht="12.75">
      <c r="A42" s="95"/>
      <c r="B42" s="194"/>
      <c r="C42" s="194"/>
      <c r="D42" s="194"/>
      <c r="E42" s="194"/>
      <c r="F42" s="194"/>
      <c r="G42" s="194"/>
      <c r="H42" t="s">
        <v>6</v>
      </c>
    </row>
    <row r="43" spans="1:8" ht="12.75">
      <c r="A43" s="95"/>
      <c r="B43" s="194"/>
      <c r="C43" s="194"/>
      <c r="D43" s="194"/>
      <c r="E43" s="194"/>
      <c r="F43" s="194"/>
      <c r="G43" s="194"/>
      <c r="H43" t="s">
        <v>6</v>
      </c>
    </row>
    <row r="44" spans="1:8" ht="12.75">
      <c r="A44" s="95"/>
      <c r="B44" s="194"/>
      <c r="C44" s="194"/>
      <c r="D44" s="194"/>
      <c r="E44" s="194"/>
      <c r="F44" s="194"/>
      <c r="G44" s="194"/>
      <c r="H44" t="s">
        <v>6</v>
      </c>
    </row>
    <row r="45" spans="1:8" ht="0.75" customHeight="1">
      <c r="A45" s="95"/>
      <c r="B45" s="194"/>
      <c r="C45" s="194"/>
      <c r="D45" s="194"/>
      <c r="E45" s="194"/>
      <c r="F45" s="194"/>
      <c r="G45" s="194"/>
      <c r="H45" t="s">
        <v>6</v>
      </c>
    </row>
    <row r="46" spans="2:7" ht="12.75">
      <c r="B46" s="193"/>
      <c r="C46" s="193"/>
      <c r="D46" s="193"/>
      <c r="E46" s="193"/>
      <c r="F46" s="193"/>
      <c r="G46" s="193"/>
    </row>
    <row r="47" spans="2:7" ht="12.75">
      <c r="B47" s="193"/>
      <c r="C47" s="193"/>
      <c r="D47" s="193"/>
      <c r="E47" s="193"/>
      <c r="F47" s="193"/>
      <c r="G47" s="193"/>
    </row>
    <row r="48" spans="2:7" ht="12.75">
      <c r="B48" s="193"/>
      <c r="C48" s="193"/>
      <c r="D48" s="193"/>
      <c r="E48" s="193"/>
      <c r="F48" s="193"/>
      <c r="G48" s="193"/>
    </row>
    <row r="49" spans="2:7" ht="12.75">
      <c r="B49" s="193"/>
      <c r="C49" s="193"/>
      <c r="D49" s="193"/>
      <c r="E49" s="193"/>
      <c r="F49" s="193"/>
      <c r="G49" s="193"/>
    </row>
    <row r="50" spans="2:7" ht="12.75">
      <c r="B50" s="193"/>
      <c r="C50" s="193"/>
      <c r="D50" s="193"/>
      <c r="E50" s="193"/>
      <c r="F50" s="193"/>
      <c r="G50" s="193"/>
    </row>
    <row r="51" spans="2:7" ht="12.75">
      <c r="B51" s="193"/>
      <c r="C51" s="193"/>
      <c r="D51" s="193"/>
      <c r="E51" s="193"/>
      <c r="F51" s="193"/>
      <c r="G51" s="193"/>
    </row>
    <row r="52" spans="2:7" ht="12.75">
      <c r="B52" s="193"/>
      <c r="C52" s="193"/>
      <c r="D52" s="193"/>
      <c r="E52" s="193"/>
      <c r="F52" s="193"/>
      <c r="G52" s="193"/>
    </row>
    <row r="53" spans="2:7" ht="12.75">
      <c r="B53" s="193"/>
      <c r="C53" s="193"/>
      <c r="D53" s="193"/>
      <c r="E53" s="193"/>
      <c r="F53" s="193"/>
      <c r="G53" s="193"/>
    </row>
    <row r="54" spans="2:7" ht="12.75">
      <c r="B54" s="193"/>
      <c r="C54" s="193"/>
      <c r="D54" s="193"/>
      <c r="E54" s="193"/>
      <c r="F54" s="193"/>
      <c r="G54" s="193"/>
    </row>
    <row r="55" spans="2:7" ht="12.75">
      <c r="B55" s="193"/>
      <c r="C55" s="193"/>
      <c r="D55" s="193"/>
      <c r="E55" s="193"/>
      <c r="F55" s="193"/>
      <c r="G55" s="193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1"/>
  <sheetViews>
    <sheetView zoomScalePageLayoutView="0" workbookViewId="0" topLeftCell="A13">
      <selection activeCell="I7" sqref="I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49</v>
      </c>
      <c r="B1" s="207"/>
      <c r="C1" s="96" t="str">
        <f>CONCATENATE(cislostavby," ",nazevstavby)</f>
        <v>599 Oblastní nemocnice Příbram</v>
      </c>
      <c r="D1" s="97"/>
      <c r="E1" s="98"/>
      <c r="F1" s="97"/>
      <c r="G1" s="99" t="s">
        <v>50</v>
      </c>
      <c r="H1" s="100"/>
      <c r="I1" s="101"/>
    </row>
    <row r="2" spans="1:9" ht="13.5" thickBot="1">
      <c r="A2" s="208" t="s">
        <v>51</v>
      </c>
      <c r="B2" s="209"/>
      <c r="C2" s="102" t="str">
        <f>CONCATENATE(cisloobjektu," ",nazevobjektu)</f>
        <v>152 ORTOPEDIE, D2, Výměna oken a stavební úpravy</v>
      </c>
      <c r="D2" s="103"/>
      <c r="E2" s="104"/>
      <c r="F2" s="103"/>
      <c r="G2" s="210"/>
      <c r="H2" s="211"/>
      <c r="I2" s="212"/>
    </row>
    <row r="3" ht="13.5" thickTop="1">
      <c r="F3" s="34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89" t="str">
        <f>Položky!B7</f>
        <v>3</v>
      </c>
      <c r="B7" s="114" t="str">
        <f>Položky!C7</f>
        <v>Svislé a kompletní konstrukce</v>
      </c>
      <c r="D7" s="115"/>
      <c r="E7" s="190"/>
      <c r="F7" s="191">
        <f>Položky!BB15</f>
        <v>0</v>
      </c>
      <c r="G7" s="191">
        <f>Položky!BC15</f>
        <v>0</v>
      </c>
      <c r="H7" s="191">
        <f>Položky!BD15</f>
        <v>0</v>
      </c>
      <c r="I7" s="192"/>
    </row>
    <row r="8" spans="1:9" s="34" customFormat="1" ht="12.75">
      <c r="A8" s="189" t="str">
        <f>Položky!B16</f>
        <v>4</v>
      </c>
      <c r="B8" s="114" t="str">
        <f>Položky!C16</f>
        <v>Vodorovné konstrukce</v>
      </c>
      <c r="D8" s="115"/>
      <c r="E8" s="190"/>
      <c r="F8" s="191">
        <f>Položky!BB18</f>
        <v>0</v>
      </c>
      <c r="G8" s="191">
        <f>Položky!BC18</f>
        <v>0</v>
      </c>
      <c r="H8" s="191">
        <f>Položky!BD18</f>
        <v>0</v>
      </c>
      <c r="I8" s="192">
        <f>Položky!BE18</f>
        <v>0</v>
      </c>
    </row>
    <row r="9" spans="1:9" s="34" customFormat="1" ht="12.75">
      <c r="A9" s="189" t="str">
        <f>Položky!B19</f>
        <v>61</v>
      </c>
      <c r="B9" s="114" t="str">
        <f>Položky!C19</f>
        <v>Upravy povrchů vnitřní</v>
      </c>
      <c r="D9" s="115"/>
      <c r="E9" s="190"/>
      <c r="F9" s="191">
        <f>Položky!BB35</f>
        <v>0</v>
      </c>
      <c r="G9" s="191">
        <f>Položky!BC35</f>
        <v>0</v>
      </c>
      <c r="H9" s="191">
        <f>Položky!BD35</f>
        <v>0</v>
      </c>
      <c r="I9" s="192">
        <f>Položky!BE35</f>
        <v>0</v>
      </c>
    </row>
    <row r="10" spans="1:9" s="34" customFormat="1" ht="12.75">
      <c r="A10" s="189" t="str">
        <f>Položky!B36</f>
        <v>62</v>
      </c>
      <c r="B10" s="114" t="str">
        <f>Položky!C36</f>
        <v>Úpravy povrchů vnější</v>
      </c>
      <c r="D10" s="115"/>
      <c r="E10" s="190"/>
      <c r="F10" s="191">
        <f>Položky!BB39</f>
        <v>0</v>
      </c>
      <c r="G10" s="191">
        <f>Položky!BC39</f>
        <v>0</v>
      </c>
      <c r="H10" s="191">
        <f>Položky!BD39</f>
        <v>0</v>
      </c>
      <c r="I10" s="192">
        <f>Položky!BE39</f>
        <v>0</v>
      </c>
    </row>
    <row r="11" spans="1:9" s="34" customFormat="1" ht="12.75">
      <c r="A11" s="189" t="str">
        <f>Položky!B40</f>
        <v>63</v>
      </c>
      <c r="B11" s="114" t="str">
        <f>Položky!C40</f>
        <v>Podlahy a podlahové konstrukce</v>
      </c>
      <c r="D11" s="115"/>
      <c r="E11" s="190"/>
      <c r="F11" s="191">
        <f>Položky!BB58</f>
        <v>0</v>
      </c>
      <c r="G11" s="191">
        <f>Položky!BC58</f>
        <v>0</v>
      </c>
      <c r="H11" s="191">
        <f>Položky!BD58</f>
        <v>0</v>
      </c>
      <c r="I11" s="192">
        <f>Položky!BE58</f>
        <v>0</v>
      </c>
    </row>
    <row r="12" spans="1:9" s="34" customFormat="1" ht="12.75">
      <c r="A12" s="189" t="str">
        <f>Položky!B59</f>
        <v>64</v>
      </c>
      <c r="B12" s="114" t="str">
        <f>Položky!C59</f>
        <v>Výplně otvorů</v>
      </c>
      <c r="D12" s="115"/>
      <c r="E12" s="190"/>
      <c r="F12" s="191">
        <f>Položky!BB75</f>
        <v>0</v>
      </c>
      <c r="G12" s="191">
        <f>Položky!BC75</f>
        <v>0</v>
      </c>
      <c r="H12" s="191">
        <f>Položky!BD75</f>
        <v>0</v>
      </c>
      <c r="I12" s="192">
        <f>Položky!BE75</f>
        <v>0</v>
      </c>
    </row>
    <row r="13" spans="1:9" s="34" customFormat="1" ht="12.75">
      <c r="A13" s="189" t="str">
        <f>Položky!B76</f>
        <v>94</v>
      </c>
      <c r="B13" s="114" t="str">
        <f>Položky!C76</f>
        <v>Lešení a stavební výtahy</v>
      </c>
      <c r="D13" s="115"/>
      <c r="E13" s="190"/>
      <c r="F13" s="191">
        <f>Položky!BB78</f>
        <v>0</v>
      </c>
      <c r="G13" s="191">
        <f>Položky!BC78</f>
        <v>0</v>
      </c>
      <c r="H13" s="191">
        <f>Položky!BD78</f>
        <v>0</v>
      </c>
      <c r="I13" s="192">
        <f>Položky!BE78</f>
        <v>0</v>
      </c>
    </row>
    <row r="14" spans="1:9" s="34" customFormat="1" ht="12.75">
      <c r="A14" s="189" t="str">
        <f>Položky!B79</f>
        <v>95</v>
      </c>
      <c r="B14" s="114" t="str">
        <f>Položky!C79</f>
        <v>Dokončovací konstrukce na pozemních stavbách</v>
      </c>
      <c r="D14" s="115"/>
      <c r="E14" s="190"/>
      <c r="F14" s="191">
        <f>Položky!BB81</f>
        <v>0</v>
      </c>
      <c r="G14" s="191">
        <f>Položky!BC81</f>
        <v>0</v>
      </c>
      <c r="H14" s="191">
        <f>Položky!BD81</f>
        <v>0</v>
      </c>
      <c r="I14" s="192">
        <f>Položky!BE81</f>
        <v>0</v>
      </c>
    </row>
    <row r="15" spans="1:9" s="34" customFormat="1" ht="12.75">
      <c r="A15" s="189" t="str">
        <f>Položky!B82</f>
        <v>96</v>
      </c>
      <c r="B15" s="114" t="str">
        <f>Položky!C82</f>
        <v>Bourání konstrukcí</v>
      </c>
      <c r="D15" s="115"/>
      <c r="E15" s="190"/>
      <c r="F15" s="191">
        <f>Položky!BB89</f>
        <v>0</v>
      </c>
      <c r="G15" s="191">
        <f>Položky!BC89</f>
        <v>0</v>
      </c>
      <c r="H15" s="191">
        <f>Položky!BD89</f>
        <v>0</v>
      </c>
      <c r="I15" s="192">
        <f>Položky!BE89</f>
        <v>0</v>
      </c>
    </row>
    <row r="16" spans="1:9" s="34" customFormat="1" ht="12.75">
      <c r="A16" s="189" t="str">
        <f>Položky!B90</f>
        <v>97</v>
      </c>
      <c r="B16" s="114" t="str">
        <f>Položky!C90</f>
        <v>Prorážení otvorů</v>
      </c>
      <c r="D16" s="115"/>
      <c r="E16" s="190"/>
      <c r="F16" s="191">
        <f>Položky!BB92</f>
        <v>0</v>
      </c>
      <c r="G16" s="191">
        <f>Položky!BC92</f>
        <v>0</v>
      </c>
      <c r="H16" s="191">
        <f>Položky!BD92</f>
        <v>0</v>
      </c>
      <c r="I16" s="192">
        <f>Položky!BE92</f>
        <v>0</v>
      </c>
    </row>
    <row r="17" spans="1:9" s="34" customFormat="1" ht="12.75">
      <c r="A17" s="189" t="str">
        <f>Položky!B93</f>
        <v>99</v>
      </c>
      <c r="B17" s="114" t="str">
        <f>Položky!C93</f>
        <v>Staveništní přesun hmot</v>
      </c>
      <c r="D17" s="115"/>
      <c r="E17" s="190"/>
      <c r="F17" s="191">
        <f>Položky!BB95</f>
        <v>0</v>
      </c>
      <c r="G17" s="191">
        <f>Položky!BC95</f>
        <v>0</v>
      </c>
      <c r="H17" s="191">
        <f>Položky!BD95</f>
        <v>0</v>
      </c>
      <c r="I17" s="192">
        <f>Položky!BE95</f>
        <v>0</v>
      </c>
    </row>
    <row r="18" spans="1:9" s="34" customFormat="1" ht="12.75">
      <c r="A18" s="189" t="str">
        <f>Položky!B96</f>
        <v>F0851</v>
      </c>
      <c r="B18" s="114" t="str">
        <f>Položky!C96</f>
        <v>Elektroinstalace</v>
      </c>
      <c r="D18" s="115"/>
      <c r="E18" s="190"/>
      <c r="F18" s="191">
        <f>Položky!BB121</f>
        <v>0</v>
      </c>
      <c r="G18" s="191">
        <f>Položky!BC121</f>
        <v>0</v>
      </c>
      <c r="H18" s="191">
        <f>Položky!BD121</f>
        <v>0</v>
      </c>
      <c r="I18" s="192">
        <f>Položky!BE121</f>
        <v>0</v>
      </c>
    </row>
    <row r="19" spans="1:9" s="34" customFormat="1" ht="12.75">
      <c r="A19" s="189" t="str">
        <f>Položky!B122</f>
        <v>711</v>
      </c>
      <c r="B19" s="114" t="str">
        <f>Položky!C122</f>
        <v>Izolace proti vodě</v>
      </c>
      <c r="D19" s="115"/>
      <c r="E19" s="190"/>
      <c r="F19" s="191"/>
      <c r="G19" s="191">
        <f>Položky!BC124</f>
        <v>0</v>
      </c>
      <c r="H19" s="191">
        <f>Položky!BD124</f>
        <v>0</v>
      </c>
      <c r="I19" s="192">
        <f>Položky!BE124</f>
        <v>0</v>
      </c>
    </row>
    <row r="20" spans="1:9" s="34" customFormat="1" ht="12.75">
      <c r="A20" s="189" t="str">
        <f>Položky!B125</f>
        <v>720</v>
      </c>
      <c r="B20" s="114" t="str">
        <f>Položky!C125</f>
        <v>Zdravotechnická instalace</v>
      </c>
      <c r="D20" s="115"/>
      <c r="E20" s="190"/>
      <c r="F20" s="191"/>
      <c r="G20" s="191">
        <f>Položky!BC153</f>
        <v>0</v>
      </c>
      <c r="H20" s="191">
        <f>Položky!BD153</f>
        <v>0</v>
      </c>
      <c r="I20" s="192">
        <f>Položky!BE153</f>
        <v>0</v>
      </c>
    </row>
    <row r="21" spans="1:9" s="34" customFormat="1" ht="12.75">
      <c r="A21" s="189" t="str">
        <f>Položky!B154</f>
        <v>725</v>
      </c>
      <c r="B21" s="114" t="str">
        <f>Položky!C154</f>
        <v>Zařizovací předměty</v>
      </c>
      <c r="D21" s="115"/>
      <c r="E21" s="190"/>
      <c r="F21" s="191"/>
      <c r="G21" s="191">
        <f>Položky!BC156</f>
        <v>0</v>
      </c>
      <c r="H21" s="191">
        <f>Položky!BD156</f>
        <v>0</v>
      </c>
      <c r="I21" s="192">
        <f>Položky!BE156</f>
        <v>0</v>
      </c>
    </row>
    <row r="22" spans="1:9" s="34" customFormat="1" ht="12.75">
      <c r="A22" s="189" t="str">
        <f>Položky!B157</f>
        <v>767</v>
      </c>
      <c r="B22" s="114" t="str">
        <f>Položky!C157</f>
        <v>Konstrukce zámečnické</v>
      </c>
      <c r="D22" s="115"/>
      <c r="E22" s="190"/>
      <c r="F22" s="191"/>
      <c r="G22" s="191">
        <f>Položky!BC159</f>
        <v>0</v>
      </c>
      <c r="H22" s="191">
        <f>Položky!BD159</f>
        <v>0</v>
      </c>
      <c r="I22" s="192">
        <f>Položky!BE159</f>
        <v>0</v>
      </c>
    </row>
    <row r="23" spans="1:9" s="34" customFormat="1" ht="12.75">
      <c r="A23" s="189" t="str">
        <f>Položky!B160</f>
        <v>771</v>
      </c>
      <c r="B23" s="114" t="str">
        <f>Položky!C160</f>
        <v>Podlahy z dlaždic</v>
      </c>
      <c r="D23" s="115"/>
      <c r="E23" s="190"/>
      <c r="F23" s="191"/>
      <c r="G23" s="191">
        <f>Položky!BC163</f>
        <v>0</v>
      </c>
      <c r="H23" s="191">
        <f>Položky!BD163</f>
        <v>0</v>
      </c>
      <c r="I23" s="192">
        <f>Položky!BE163</f>
        <v>0</v>
      </c>
    </row>
    <row r="24" spans="1:9" s="34" customFormat="1" ht="12.75">
      <c r="A24" s="189" t="str">
        <f>Položky!B164</f>
        <v>781</v>
      </c>
      <c r="B24" s="114" t="str">
        <f>Položky!C164</f>
        <v>Obklady keramické</v>
      </c>
      <c r="D24" s="115"/>
      <c r="E24" s="190"/>
      <c r="F24" s="191"/>
      <c r="G24" s="191">
        <f>Položky!BC170</f>
        <v>0</v>
      </c>
      <c r="H24" s="191">
        <f>Položky!BD170</f>
        <v>0</v>
      </c>
      <c r="I24" s="192">
        <f>Položky!BE170</f>
        <v>0</v>
      </c>
    </row>
    <row r="25" spans="1:9" s="34" customFormat="1" ht="12.75">
      <c r="A25" s="189" t="str">
        <f>Položky!B171</f>
        <v>784</v>
      </c>
      <c r="B25" s="114" t="str">
        <f>Položky!C171</f>
        <v>Malby</v>
      </c>
      <c r="D25" s="115"/>
      <c r="E25" s="190"/>
      <c r="F25" s="191"/>
      <c r="G25" s="191">
        <f>Položky!BC185</f>
        <v>0</v>
      </c>
      <c r="H25" s="191">
        <f>Položky!BD185</f>
        <v>0</v>
      </c>
      <c r="I25" s="192">
        <f>Položky!BE185</f>
        <v>0</v>
      </c>
    </row>
    <row r="26" spans="1:9" s="34" customFormat="1" ht="13.5" thickBot="1">
      <c r="A26" s="189" t="str">
        <f>Položky!B186</f>
        <v>D96</v>
      </c>
      <c r="B26" s="114" t="str">
        <f>Položky!C186</f>
        <v>Přesuny suti a vybouraných hmot</v>
      </c>
      <c r="D26" s="115"/>
      <c r="E26" s="190"/>
      <c r="F26" s="191"/>
      <c r="G26" s="191">
        <f>Položky!BC192</f>
        <v>0</v>
      </c>
      <c r="H26" s="191">
        <f>Položky!BD192</f>
        <v>0</v>
      </c>
      <c r="I26" s="192">
        <f>Položky!BE192</f>
        <v>0</v>
      </c>
    </row>
    <row r="27" spans="1:9" s="122" customFormat="1" ht="13.5" thickBot="1">
      <c r="A27" s="116"/>
      <c r="B27" s="117" t="s">
        <v>58</v>
      </c>
      <c r="C27" s="117"/>
      <c r="D27" s="118"/>
      <c r="E27" s="119">
        <f>SUM(E7:E26)</f>
        <v>0</v>
      </c>
      <c r="F27" s="120">
        <f>SUM(F7:F26)</f>
        <v>0</v>
      </c>
      <c r="G27" s="120">
        <f>SUM(G7:G26)</f>
        <v>0</v>
      </c>
      <c r="H27" s="120">
        <f>SUM(H7:H26)</f>
        <v>0</v>
      </c>
      <c r="I27" s="121">
        <f>SUM(I7:I26)</f>
        <v>0</v>
      </c>
    </row>
    <row r="28" spans="1:9" ht="12.75">
      <c r="A28" s="34"/>
      <c r="B28" s="34"/>
      <c r="C28" s="34"/>
      <c r="D28" s="34"/>
      <c r="E28" s="34"/>
      <c r="F28" s="34"/>
      <c r="G28" s="34"/>
      <c r="H28" s="34"/>
      <c r="I28" s="34"/>
    </row>
    <row r="29" spans="1:57" ht="19.5" customHeight="1">
      <c r="A29" s="106" t="s">
        <v>59</v>
      </c>
      <c r="B29" s="106"/>
      <c r="C29" s="106"/>
      <c r="D29" s="106"/>
      <c r="E29" s="106"/>
      <c r="F29" s="106"/>
      <c r="G29" s="123"/>
      <c r="H29" s="106"/>
      <c r="I29" s="106"/>
      <c r="BA29" s="40"/>
      <c r="BB29" s="40"/>
      <c r="BC29" s="40"/>
      <c r="BD29" s="40"/>
      <c r="BE29" s="40"/>
    </row>
    <row r="30" ht="13.5" thickBot="1"/>
    <row r="31" spans="1:9" ht="12.75">
      <c r="A31" s="71" t="s">
        <v>60</v>
      </c>
      <c r="B31" s="72"/>
      <c r="C31" s="72"/>
      <c r="D31" s="124"/>
      <c r="E31" s="125" t="s">
        <v>61</v>
      </c>
      <c r="F31" s="126" t="s">
        <v>62</v>
      </c>
      <c r="G31" s="127" t="s">
        <v>63</v>
      </c>
      <c r="H31" s="128"/>
      <c r="I31" s="129" t="s">
        <v>61</v>
      </c>
    </row>
    <row r="32" spans="1:53" ht="12.75">
      <c r="A32" s="130" t="s">
        <v>409</v>
      </c>
      <c r="B32" s="131"/>
      <c r="C32" s="131"/>
      <c r="D32" s="132"/>
      <c r="E32" s="133">
        <v>0</v>
      </c>
      <c r="F32" s="134">
        <v>0</v>
      </c>
      <c r="G32" s="135">
        <f aca="true" t="shared" si="0" ref="G32:G39">CHOOSE(BA32+1,HSV+PSV,HSV+PSV+Mont,HSV+PSV+Dodavka+Mont,HSV,PSV,Mont,Dodavka,Mont+Dodavka,0)</f>
        <v>0</v>
      </c>
      <c r="H32" s="136"/>
      <c r="I32" s="137">
        <f aca="true" t="shared" si="1" ref="I32:I39">E32+F32*G32/100</f>
        <v>0</v>
      </c>
      <c r="BA32">
        <v>0</v>
      </c>
    </row>
    <row r="33" spans="1:53" ht="12.75">
      <c r="A33" s="130" t="s">
        <v>410</v>
      </c>
      <c r="B33" s="131"/>
      <c r="C33" s="131"/>
      <c r="D33" s="132"/>
      <c r="E33" s="133">
        <v>0</v>
      </c>
      <c r="F33" s="134">
        <v>0</v>
      </c>
      <c r="G33" s="135">
        <f t="shared" si="0"/>
        <v>0</v>
      </c>
      <c r="H33" s="136"/>
      <c r="I33" s="137">
        <f t="shared" si="1"/>
        <v>0</v>
      </c>
      <c r="BA33">
        <v>0</v>
      </c>
    </row>
    <row r="34" spans="1:53" ht="12.75">
      <c r="A34" s="130" t="s">
        <v>411</v>
      </c>
      <c r="B34" s="131"/>
      <c r="C34" s="131"/>
      <c r="D34" s="132"/>
      <c r="E34" s="133">
        <v>0</v>
      </c>
      <c r="F34" s="134">
        <v>0</v>
      </c>
      <c r="G34" s="135">
        <f t="shared" si="0"/>
        <v>0</v>
      </c>
      <c r="H34" s="136"/>
      <c r="I34" s="137">
        <f t="shared" si="1"/>
        <v>0</v>
      </c>
      <c r="BA34">
        <v>0</v>
      </c>
    </row>
    <row r="35" spans="1:53" ht="12.75">
      <c r="A35" s="130" t="s">
        <v>412</v>
      </c>
      <c r="B35" s="131"/>
      <c r="C35" s="131"/>
      <c r="D35" s="132"/>
      <c r="E35" s="133">
        <v>0</v>
      </c>
      <c r="F35" s="134">
        <v>0</v>
      </c>
      <c r="G35" s="135">
        <f t="shared" si="0"/>
        <v>0</v>
      </c>
      <c r="H35" s="136"/>
      <c r="I35" s="137">
        <f t="shared" si="1"/>
        <v>0</v>
      </c>
      <c r="BA35">
        <v>0</v>
      </c>
    </row>
    <row r="36" spans="1:53" ht="12.75">
      <c r="A36" s="130" t="s">
        <v>413</v>
      </c>
      <c r="B36" s="131"/>
      <c r="C36" s="131"/>
      <c r="D36" s="132"/>
      <c r="E36" s="133">
        <v>0</v>
      </c>
      <c r="F36" s="134" t="s">
        <v>414</v>
      </c>
      <c r="G36" s="135">
        <f t="shared" si="0"/>
        <v>0</v>
      </c>
      <c r="H36" s="136"/>
      <c r="I36" s="137">
        <f t="shared" si="1"/>
        <v>0</v>
      </c>
      <c r="BA36">
        <v>1</v>
      </c>
    </row>
    <row r="37" spans="1:53" ht="12.75">
      <c r="A37" s="130" t="s">
        <v>415</v>
      </c>
      <c r="B37" s="131"/>
      <c r="C37" s="131"/>
      <c r="D37" s="132"/>
      <c r="E37" s="133">
        <v>0</v>
      </c>
      <c r="F37" s="134">
        <v>0</v>
      </c>
      <c r="G37" s="135">
        <f t="shared" si="0"/>
        <v>0</v>
      </c>
      <c r="H37" s="136"/>
      <c r="I37" s="137">
        <f t="shared" si="1"/>
        <v>0</v>
      </c>
      <c r="BA37">
        <v>1</v>
      </c>
    </row>
    <row r="38" spans="1:53" ht="12.75">
      <c r="A38" s="130" t="s">
        <v>416</v>
      </c>
      <c r="B38" s="131"/>
      <c r="C38" s="131"/>
      <c r="D38" s="132"/>
      <c r="E38" s="133">
        <v>0</v>
      </c>
      <c r="F38" s="134">
        <v>0</v>
      </c>
      <c r="G38" s="135">
        <f t="shared" si="0"/>
        <v>0</v>
      </c>
      <c r="H38" s="136"/>
      <c r="I38" s="137">
        <f t="shared" si="1"/>
        <v>0</v>
      </c>
      <c r="BA38">
        <v>2</v>
      </c>
    </row>
    <row r="39" spans="1:53" ht="12.75">
      <c r="A39" s="130" t="s">
        <v>417</v>
      </c>
      <c r="B39" s="131"/>
      <c r="C39" s="131"/>
      <c r="D39" s="132"/>
      <c r="E39" s="133">
        <v>0</v>
      </c>
      <c r="F39" s="134">
        <v>0</v>
      </c>
      <c r="G39" s="135">
        <f t="shared" si="0"/>
        <v>0</v>
      </c>
      <c r="H39" s="136"/>
      <c r="I39" s="137">
        <f t="shared" si="1"/>
        <v>0</v>
      </c>
      <c r="BA39">
        <v>2</v>
      </c>
    </row>
    <row r="40" spans="1:9" ht="13.5" thickBot="1">
      <c r="A40" s="138"/>
      <c r="B40" s="139" t="s">
        <v>64</v>
      </c>
      <c r="C40" s="140"/>
      <c r="D40" s="141"/>
      <c r="E40" s="142"/>
      <c r="F40" s="143"/>
      <c r="G40" s="143"/>
      <c r="H40" s="204">
        <f>SUM(I32:I39)</f>
        <v>0</v>
      </c>
      <c r="I40" s="205"/>
    </row>
    <row r="42" spans="2:9" ht="12.75">
      <c r="B42" s="122"/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  <row r="88" spans="6:9" ht="12.75">
      <c r="F88" s="144"/>
      <c r="G88" s="145"/>
      <c r="H88" s="145"/>
      <c r="I88" s="146"/>
    </row>
    <row r="89" spans="6:9" ht="12.75">
      <c r="F89" s="144"/>
      <c r="G89" s="145"/>
      <c r="H89" s="145"/>
      <c r="I89" s="146"/>
    </row>
    <row r="90" spans="6:9" ht="12.75">
      <c r="F90" s="144"/>
      <c r="G90" s="145"/>
      <c r="H90" s="145"/>
      <c r="I90" s="146"/>
    </row>
    <row r="91" spans="6:9" ht="12.75">
      <c r="F91" s="144"/>
      <c r="G91" s="145"/>
      <c r="H91" s="145"/>
      <c r="I91" s="146"/>
    </row>
  </sheetData>
  <sheetProtection/>
  <mergeCells count="4">
    <mergeCell ref="H40:I40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65"/>
  <sheetViews>
    <sheetView showGridLines="0" showZeros="0" tabSelected="1" zoomScalePageLayoutView="0" workbookViewId="0" topLeftCell="B1">
      <selection activeCell="F8" sqref="F8:G192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3" t="s">
        <v>65</v>
      </c>
      <c r="B1" s="213"/>
      <c r="C1" s="213"/>
      <c r="D1" s="213"/>
      <c r="E1" s="213"/>
      <c r="F1" s="213"/>
      <c r="G1" s="213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6" t="s">
        <v>49</v>
      </c>
      <c r="B3" s="207"/>
      <c r="C3" s="96" t="str">
        <f>CONCATENATE(cislostavby," ",nazevstavby)</f>
        <v>599 Oblastní nemocnice Příbram</v>
      </c>
      <c r="D3" s="97"/>
      <c r="E3" s="151" t="s">
        <v>66</v>
      </c>
      <c r="F3" s="152">
        <f>Rekapitulace!H1</f>
        <v>0</v>
      </c>
      <c r="G3" s="153"/>
    </row>
    <row r="4" spans="1:7" ht="13.5" thickBot="1">
      <c r="A4" s="214" t="s">
        <v>51</v>
      </c>
      <c r="B4" s="209"/>
      <c r="C4" s="102" t="str">
        <f>CONCATENATE(cisloobjektu," ",nazevobjektu)</f>
        <v>152 ORTOPEDIE, D2, Výměna oken a stavební úpravy</v>
      </c>
      <c r="D4" s="103"/>
      <c r="E4" s="215">
        <f>Rekapitulace!G2</f>
        <v>0</v>
      </c>
      <c r="F4" s="216"/>
      <c r="G4" s="217"/>
    </row>
    <row r="5" spans="1:7" ht="13.5" thickTop="1">
      <c r="A5" s="154"/>
      <c r="B5" s="155"/>
      <c r="C5" s="155"/>
      <c r="G5" s="157"/>
    </row>
    <row r="6" spans="1:7" ht="12.75">
      <c r="A6" s="158" t="s">
        <v>67</v>
      </c>
      <c r="B6" s="159" t="s">
        <v>68</v>
      </c>
      <c r="C6" s="159" t="s">
        <v>69</v>
      </c>
      <c r="D6" s="159" t="s">
        <v>70</v>
      </c>
      <c r="E6" s="160" t="s">
        <v>71</v>
      </c>
      <c r="F6" s="159" t="s">
        <v>72</v>
      </c>
      <c r="G6" s="161" t="s">
        <v>73</v>
      </c>
    </row>
    <row r="7" spans="1:15" ht="12.75">
      <c r="A7" s="162" t="s">
        <v>74</v>
      </c>
      <c r="B7" s="163" t="s">
        <v>82</v>
      </c>
      <c r="C7" s="164" t="s">
        <v>83</v>
      </c>
      <c r="D7" s="165"/>
      <c r="E7" s="166"/>
      <c r="F7" s="166"/>
      <c r="G7" s="167"/>
      <c r="H7" s="168"/>
      <c r="I7" s="168"/>
      <c r="O7" s="169">
        <v>1</v>
      </c>
    </row>
    <row r="8" spans="1:104" ht="22.5">
      <c r="A8" s="170">
        <v>1</v>
      </c>
      <c r="B8" s="171" t="s">
        <v>84</v>
      </c>
      <c r="C8" s="172" t="s">
        <v>85</v>
      </c>
      <c r="D8" s="173" t="s">
        <v>86</v>
      </c>
      <c r="E8" s="174">
        <v>8.9</v>
      </c>
      <c r="F8" s="174"/>
      <c r="G8" s="175"/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 aca="true" t="shared" si="0" ref="BA8:BA14">IF(AZ8=1,G8,0)</f>
        <v>0</v>
      </c>
      <c r="BB8" s="147">
        <f aca="true" t="shared" si="1" ref="BB8:BB14">IF(AZ8=2,G8,0)</f>
        <v>0</v>
      </c>
      <c r="BC8" s="147">
        <f aca="true" t="shared" si="2" ref="BC8:BC14">IF(AZ8=3,G8,0)</f>
        <v>0</v>
      </c>
      <c r="BD8" s="147">
        <f aca="true" t="shared" si="3" ref="BD8:BD14">IF(AZ8=4,G8,0)</f>
        <v>0</v>
      </c>
      <c r="BE8" s="147">
        <f aca="true" t="shared" si="4" ref="BE8:BE14">IF(AZ8=5,G8,0)</f>
        <v>0</v>
      </c>
      <c r="CZ8" s="147">
        <v>0.1272</v>
      </c>
    </row>
    <row r="9" spans="1:104" ht="22.5">
      <c r="A9" s="170">
        <v>2</v>
      </c>
      <c r="B9" s="171" t="s">
        <v>87</v>
      </c>
      <c r="C9" s="172" t="s">
        <v>88</v>
      </c>
      <c r="D9" s="173" t="s">
        <v>86</v>
      </c>
      <c r="E9" s="174">
        <v>2</v>
      </c>
      <c r="F9" s="174"/>
      <c r="G9" s="175"/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 t="shared" si="0"/>
        <v>0</v>
      </c>
      <c r="BB9" s="147">
        <f t="shared" si="1"/>
        <v>0</v>
      </c>
      <c r="BC9" s="147">
        <f t="shared" si="2"/>
        <v>0</v>
      </c>
      <c r="BD9" s="147">
        <f t="shared" si="3"/>
        <v>0</v>
      </c>
      <c r="BE9" s="147">
        <f t="shared" si="4"/>
        <v>0</v>
      </c>
      <c r="CZ9" s="147">
        <v>0.25871</v>
      </c>
    </row>
    <row r="10" spans="1:104" ht="12.75">
      <c r="A10" s="170">
        <v>3</v>
      </c>
      <c r="B10" s="171" t="s">
        <v>89</v>
      </c>
      <c r="C10" s="172" t="s">
        <v>90</v>
      </c>
      <c r="D10" s="173" t="s">
        <v>86</v>
      </c>
      <c r="E10" s="174">
        <v>1</v>
      </c>
      <c r="F10" s="174"/>
      <c r="G10" s="175"/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 t="shared" si="0"/>
        <v>0</v>
      </c>
      <c r="BB10" s="147">
        <f t="shared" si="1"/>
        <v>0</v>
      </c>
      <c r="BC10" s="147">
        <f t="shared" si="2"/>
        <v>0</v>
      </c>
      <c r="BD10" s="147">
        <f t="shared" si="3"/>
        <v>0</v>
      </c>
      <c r="BE10" s="147">
        <f t="shared" si="4"/>
        <v>0</v>
      </c>
      <c r="CZ10" s="147">
        <v>0.24108</v>
      </c>
    </row>
    <row r="11" spans="1:104" ht="12.75">
      <c r="A11" s="170">
        <v>4</v>
      </c>
      <c r="B11" s="171" t="s">
        <v>91</v>
      </c>
      <c r="C11" s="172" t="s">
        <v>92</v>
      </c>
      <c r="D11" s="173" t="s">
        <v>86</v>
      </c>
      <c r="E11" s="174">
        <v>6.6</v>
      </c>
      <c r="F11" s="174"/>
      <c r="G11" s="175"/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 t="shared" si="0"/>
        <v>0</v>
      </c>
      <c r="BB11" s="147">
        <f t="shared" si="1"/>
        <v>0</v>
      </c>
      <c r="BC11" s="147">
        <f t="shared" si="2"/>
        <v>0</v>
      </c>
      <c r="BD11" s="147">
        <f t="shared" si="3"/>
        <v>0</v>
      </c>
      <c r="BE11" s="147">
        <f t="shared" si="4"/>
        <v>0</v>
      </c>
      <c r="CZ11" s="147">
        <v>0.07063</v>
      </c>
    </row>
    <row r="12" spans="1:104" ht="22.5">
      <c r="A12" s="170">
        <v>5</v>
      </c>
      <c r="B12" s="171" t="s">
        <v>93</v>
      </c>
      <c r="C12" s="172" t="s">
        <v>94</v>
      </c>
      <c r="D12" s="173" t="s">
        <v>95</v>
      </c>
      <c r="E12" s="174">
        <v>177</v>
      </c>
      <c r="F12" s="174"/>
      <c r="G12" s="175"/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 t="shared" si="0"/>
        <v>0</v>
      </c>
      <c r="BB12" s="147">
        <f t="shared" si="1"/>
        <v>0</v>
      </c>
      <c r="BC12" s="147">
        <f t="shared" si="2"/>
        <v>0</v>
      </c>
      <c r="BD12" s="147">
        <f t="shared" si="3"/>
        <v>0</v>
      </c>
      <c r="BE12" s="147">
        <f t="shared" si="4"/>
        <v>0</v>
      </c>
      <c r="CZ12" s="147">
        <v>0.026779</v>
      </c>
    </row>
    <row r="13" spans="1:104" ht="12.75">
      <c r="A13" s="170">
        <v>6</v>
      </c>
      <c r="B13" s="171" t="s">
        <v>96</v>
      </c>
      <c r="C13" s="172" t="s">
        <v>97</v>
      </c>
      <c r="D13" s="173" t="s">
        <v>98</v>
      </c>
      <c r="E13" s="174">
        <v>1</v>
      </c>
      <c r="F13" s="174"/>
      <c r="G13" s="175"/>
      <c r="O13" s="169">
        <v>2</v>
      </c>
      <c r="AA13" s="147">
        <v>12</v>
      </c>
      <c r="AB13" s="147">
        <v>0</v>
      </c>
      <c r="AC13" s="147">
        <v>65</v>
      </c>
      <c r="AZ13" s="147">
        <v>1</v>
      </c>
      <c r="BA13" s="147">
        <f t="shared" si="0"/>
        <v>0</v>
      </c>
      <c r="BB13" s="147">
        <f t="shared" si="1"/>
        <v>0</v>
      </c>
      <c r="BC13" s="147">
        <f t="shared" si="2"/>
        <v>0</v>
      </c>
      <c r="BD13" s="147">
        <f t="shared" si="3"/>
        <v>0</v>
      </c>
      <c r="BE13" s="147">
        <f t="shared" si="4"/>
        <v>0</v>
      </c>
      <c r="CZ13" s="147">
        <v>0</v>
      </c>
    </row>
    <row r="14" spans="1:104" ht="12.75">
      <c r="A14" s="170">
        <v>7</v>
      </c>
      <c r="B14" s="171" t="s">
        <v>99</v>
      </c>
      <c r="C14" s="172" t="s">
        <v>100</v>
      </c>
      <c r="D14" s="173" t="s">
        <v>101</v>
      </c>
      <c r="E14" s="174">
        <v>32</v>
      </c>
      <c r="F14" s="174"/>
      <c r="G14" s="175"/>
      <c r="O14" s="169">
        <v>2</v>
      </c>
      <c r="AA14" s="147">
        <v>10</v>
      </c>
      <c r="AB14" s="147">
        <v>0</v>
      </c>
      <c r="AC14" s="147">
        <v>8</v>
      </c>
      <c r="AZ14" s="147">
        <v>5</v>
      </c>
      <c r="BA14" s="147">
        <f t="shared" si="0"/>
        <v>0</v>
      </c>
      <c r="BB14" s="147">
        <f t="shared" si="1"/>
        <v>0</v>
      </c>
      <c r="BC14" s="147">
        <f t="shared" si="2"/>
        <v>0</v>
      </c>
      <c r="BD14" s="147">
        <f t="shared" si="3"/>
        <v>0</v>
      </c>
      <c r="BE14" s="147">
        <f t="shared" si="4"/>
        <v>0</v>
      </c>
      <c r="CZ14" s="147">
        <v>0</v>
      </c>
    </row>
    <row r="15" spans="1:57" ht="12.75">
      <c r="A15" s="176"/>
      <c r="B15" s="177" t="s">
        <v>76</v>
      </c>
      <c r="C15" s="178" t="str">
        <f>CONCATENATE(B7," ",C7)</f>
        <v>3 Svislé a kompletní konstrukce</v>
      </c>
      <c r="D15" s="176"/>
      <c r="E15" s="179"/>
      <c r="F15" s="179"/>
      <c r="G15" s="180"/>
      <c r="O15" s="169">
        <v>4</v>
      </c>
      <c r="BA15" s="181">
        <f>SUM(BA7:BA14)</f>
        <v>0</v>
      </c>
      <c r="BB15" s="181">
        <f>SUM(BB7:BB14)</f>
        <v>0</v>
      </c>
      <c r="BC15" s="181">
        <f>SUM(BC7:BC14)</f>
        <v>0</v>
      </c>
      <c r="BD15" s="181">
        <f>SUM(BD7:BD14)</f>
        <v>0</v>
      </c>
      <c r="BE15" s="181">
        <f>SUM(BE7:BE14)</f>
        <v>0</v>
      </c>
    </row>
    <row r="16" spans="1:15" ht="12.75">
      <c r="A16" s="162" t="s">
        <v>74</v>
      </c>
      <c r="B16" s="163" t="s">
        <v>102</v>
      </c>
      <c r="C16" s="164" t="s">
        <v>103</v>
      </c>
      <c r="D16" s="165"/>
      <c r="E16" s="166"/>
      <c r="F16" s="166"/>
      <c r="G16" s="167"/>
      <c r="H16" s="168"/>
      <c r="I16" s="168"/>
      <c r="O16" s="169">
        <v>1</v>
      </c>
    </row>
    <row r="17" spans="1:104" ht="22.5">
      <c r="A17" s="170">
        <v>8</v>
      </c>
      <c r="B17" s="171" t="s">
        <v>104</v>
      </c>
      <c r="C17" s="172" t="s">
        <v>105</v>
      </c>
      <c r="D17" s="173" t="s">
        <v>106</v>
      </c>
      <c r="E17" s="174">
        <v>0.044</v>
      </c>
      <c r="F17" s="174"/>
      <c r="G17" s="175"/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>IF(AZ17=1,G17,0)</f>
        <v>0</v>
      </c>
      <c r="BB17" s="147">
        <f>IF(AZ17=2,G17,0)</f>
        <v>0</v>
      </c>
      <c r="BC17" s="147">
        <f>IF(AZ17=3,G17,0)</f>
        <v>0</v>
      </c>
      <c r="BD17" s="147">
        <f>IF(AZ17=4,G17,0)</f>
        <v>0</v>
      </c>
      <c r="BE17" s="147">
        <f>IF(AZ17=5,G17,0)</f>
        <v>0</v>
      </c>
      <c r="CZ17" s="147">
        <v>1.09901</v>
      </c>
    </row>
    <row r="18" spans="1:57" ht="12.75">
      <c r="A18" s="176"/>
      <c r="B18" s="177" t="s">
        <v>76</v>
      </c>
      <c r="C18" s="178" t="str">
        <f>CONCATENATE(B16," ",C16)</f>
        <v>4 Vodorovné konstrukce</v>
      </c>
      <c r="D18" s="176"/>
      <c r="E18" s="179"/>
      <c r="F18" s="179"/>
      <c r="G18" s="180"/>
      <c r="O18" s="169">
        <v>4</v>
      </c>
      <c r="BA18" s="181">
        <f>SUM(BA16:BA17)</f>
        <v>0</v>
      </c>
      <c r="BB18" s="181">
        <f>SUM(BB16:BB17)</f>
        <v>0</v>
      </c>
      <c r="BC18" s="181">
        <f>SUM(BC16:BC17)</f>
        <v>0</v>
      </c>
      <c r="BD18" s="181">
        <f>SUM(BD16:BD17)</f>
        <v>0</v>
      </c>
      <c r="BE18" s="181">
        <f>SUM(BE16:BE17)</f>
        <v>0</v>
      </c>
    </row>
    <row r="19" spans="1:15" ht="12.75">
      <c r="A19" s="162" t="s">
        <v>74</v>
      </c>
      <c r="B19" s="163" t="s">
        <v>107</v>
      </c>
      <c r="C19" s="164" t="s">
        <v>108</v>
      </c>
      <c r="D19" s="165"/>
      <c r="E19" s="166"/>
      <c r="F19" s="166"/>
      <c r="G19" s="167"/>
      <c r="H19" s="168"/>
      <c r="I19" s="168"/>
      <c r="O19" s="169">
        <v>1</v>
      </c>
    </row>
    <row r="20" spans="1:104" ht="12.75">
      <c r="A20" s="170">
        <v>9</v>
      </c>
      <c r="B20" s="171" t="s">
        <v>109</v>
      </c>
      <c r="C20" s="172" t="s">
        <v>110</v>
      </c>
      <c r="D20" s="173" t="s">
        <v>86</v>
      </c>
      <c r="E20" s="174">
        <v>0.4</v>
      </c>
      <c r="F20" s="174"/>
      <c r="G20" s="175"/>
      <c r="O20" s="169">
        <v>2</v>
      </c>
      <c r="AA20" s="147">
        <v>1</v>
      </c>
      <c r="AB20" s="147">
        <v>1</v>
      </c>
      <c r="AC20" s="147">
        <v>1</v>
      </c>
      <c r="AZ20" s="147">
        <v>1</v>
      </c>
      <c r="BA20" s="147">
        <f aca="true" t="shared" si="5" ref="BA20:BA34">IF(AZ20=1,G20,0)</f>
        <v>0</v>
      </c>
      <c r="BB20" s="147">
        <f aca="true" t="shared" si="6" ref="BB20:BB34">IF(AZ20=2,G20,0)</f>
        <v>0</v>
      </c>
      <c r="BC20" s="147">
        <f aca="true" t="shared" si="7" ref="BC20:BC34">IF(AZ20=3,G20,0)</f>
        <v>0</v>
      </c>
      <c r="BD20" s="147">
        <f aca="true" t="shared" si="8" ref="BD20:BD34">IF(AZ20=4,G20,0)</f>
        <v>0</v>
      </c>
      <c r="BE20" s="147">
        <f aca="true" t="shared" si="9" ref="BE20:BE34">IF(AZ20=5,G20,0)</f>
        <v>0</v>
      </c>
      <c r="CZ20" s="147">
        <v>0.04383</v>
      </c>
    </row>
    <row r="21" spans="1:104" ht="12.75">
      <c r="A21" s="170">
        <v>10</v>
      </c>
      <c r="B21" s="171" t="s">
        <v>111</v>
      </c>
      <c r="C21" s="172" t="s">
        <v>112</v>
      </c>
      <c r="D21" s="173" t="s">
        <v>86</v>
      </c>
      <c r="E21" s="174">
        <v>160</v>
      </c>
      <c r="F21" s="174"/>
      <c r="G21" s="175"/>
      <c r="O21" s="169">
        <v>2</v>
      </c>
      <c r="AA21" s="147">
        <v>1</v>
      </c>
      <c r="AB21" s="147">
        <v>1</v>
      </c>
      <c r="AC21" s="147">
        <v>1</v>
      </c>
      <c r="AZ21" s="147">
        <v>1</v>
      </c>
      <c r="BA21" s="147">
        <f t="shared" si="5"/>
        <v>0</v>
      </c>
      <c r="BB21" s="147">
        <f t="shared" si="6"/>
        <v>0</v>
      </c>
      <c r="BC21" s="147">
        <f t="shared" si="7"/>
        <v>0</v>
      </c>
      <c r="BD21" s="147">
        <f t="shared" si="8"/>
        <v>0</v>
      </c>
      <c r="BE21" s="147">
        <f t="shared" si="9"/>
        <v>0</v>
      </c>
      <c r="CZ21" s="147">
        <v>8E-05</v>
      </c>
    </row>
    <row r="22" spans="1:104" ht="12.75">
      <c r="A22" s="170">
        <v>11</v>
      </c>
      <c r="B22" s="171" t="s">
        <v>113</v>
      </c>
      <c r="C22" s="172" t="s">
        <v>114</v>
      </c>
      <c r="D22" s="173" t="s">
        <v>95</v>
      </c>
      <c r="E22" s="174">
        <v>8</v>
      </c>
      <c r="F22" s="174"/>
      <c r="G22" s="175"/>
      <c r="O22" s="169">
        <v>2</v>
      </c>
      <c r="AA22" s="147">
        <v>1</v>
      </c>
      <c r="AB22" s="147">
        <v>1</v>
      </c>
      <c r="AC22" s="147">
        <v>1</v>
      </c>
      <c r="AZ22" s="147">
        <v>1</v>
      </c>
      <c r="BA22" s="147">
        <f t="shared" si="5"/>
        <v>0</v>
      </c>
      <c r="BB22" s="147">
        <f t="shared" si="6"/>
        <v>0</v>
      </c>
      <c r="BC22" s="147">
        <f t="shared" si="7"/>
        <v>0</v>
      </c>
      <c r="BD22" s="147">
        <f t="shared" si="8"/>
        <v>0</v>
      </c>
      <c r="BE22" s="147">
        <f t="shared" si="9"/>
        <v>0</v>
      </c>
      <c r="CZ22" s="147">
        <v>0.05384</v>
      </c>
    </row>
    <row r="23" spans="1:104" ht="22.5">
      <c r="A23" s="170">
        <v>12</v>
      </c>
      <c r="B23" s="171" t="s">
        <v>115</v>
      </c>
      <c r="C23" s="172" t="s">
        <v>116</v>
      </c>
      <c r="D23" s="173" t="s">
        <v>86</v>
      </c>
      <c r="E23" s="174">
        <v>7</v>
      </c>
      <c r="F23" s="174"/>
      <c r="G23" s="175"/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 t="shared" si="5"/>
        <v>0</v>
      </c>
      <c r="BB23" s="147">
        <f t="shared" si="6"/>
        <v>0</v>
      </c>
      <c r="BC23" s="147">
        <f t="shared" si="7"/>
        <v>0</v>
      </c>
      <c r="BD23" s="147">
        <f t="shared" si="8"/>
        <v>0</v>
      </c>
      <c r="BE23" s="147">
        <f t="shared" si="9"/>
        <v>0</v>
      </c>
      <c r="CZ23" s="147">
        <v>0.01187</v>
      </c>
    </row>
    <row r="24" spans="1:104" ht="12.75">
      <c r="A24" s="170">
        <v>13</v>
      </c>
      <c r="B24" s="171" t="s">
        <v>117</v>
      </c>
      <c r="C24" s="172" t="s">
        <v>118</v>
      </c>
      <c r="D24" s="173" t="s">
        <v>119</v>
      </c>
      <c r="E24" s="174">
        <v>17</v>
      </c>
      <c r="F24" s="174"/>
      <c r="G24" s="175"/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 t="shared" si="5"/>
        <v>0</v>
      </c>
      <c r="BB24" s="147">
        <f t="shared" si="6"/>
        <v>0</v>
      </c>
      <c r="BC24" s="147">
        <f t="shared" si="7"/>
        <v>0</v>
      </c>
      <c r="BD24" s="147">
        <f t="shared" si="8"/>
        <v>0</v>
      </c>
      <c r="BE24" s="147">
        <f t="shared" si="9"/>
        <v>0</v>
      </c>
      <c r="CZ24" s="147">
        <v>0.03781</v>
      </c>
    </row>
    <row r="25" spans="1:104" ht="12.75">
      <c r="A25" s="170">
        <v>14</v>
      </c>
      <c r="B25" s="171" t="s">
        <v>120</v>
      </c>
      <c r="C25" s="172" t="s">
        <v>121</v>
      </c>
      <c r="D25" s="173" t="s">
        <v>95</v>
      </c>
      <c r="E25" s="174">
        <v>45</v>
      </c>
      <c r="F25" s="174"/>
      <c r="G25" s="175"/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 t="shared" si="5"/>
        <v>0</v>
      </c>
      <c r="BB25" s="147">
        <f t="shared" si="6"/>
        <v>0</v>
      </c>
      <c r="BC25" s="147">
        <f t="shared" si="7"/>
        <v>0</v>
      </c>
      <c r="BD25" s="147">
        <f t="shared" si="8"/>
        <v>0</v>
      </c>
      <c r="BE25" s="147">
        <f t="shared" si="9"/>
        <v>0</v>
      </c>
      <c r="CZ25" s="147">
        <v>0.00849</v>
      </c>
    </row>
    <row r="26" spans="1:104" ht="12.75">
      <c r="A26" s="170">
        <v>15</v>
      </c>
      <c r="B26" s="171" t="s">
        <v>122</v>
      </c>
      <c r="C26" s="172" t="s">
        <v>123</v>
      </c>
      <c r="D26" s="173" t="s">
        <v>95</v>
      </c>
      <c r="E26" s="174">
        <v>20</v>
      </c>
      <c r="F26" s="174"/>
      <c r="G26" s="175"/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 t="shared" si="5"/>
        <v>0</v>
      </c>
      <c r="BB26" s="147">
        <f t="shared" si="6"/>
        <v>0</v>
      </c>
      <c r="BC26" s="147">
        <f t="shared" si="7"/>
        <v>0</v>
      </c>
      <c r="BD26" s="147">
        <f t="shared" si="8"/>
        <v>0</v>
      </c>
      <c r="BE26" s="147">
        <f t="shared" si="9"/>
        <v>0</v>
      </c>
      <c r="CZ26" s="147">
        <v>0.03713</v>
      </c>
    </row>
    <row r="27" spans="1:104" ht="22.5">
      <c r="A27" s="170">
        <v>16</v>
      </c>
      <c r="B27" s="171" t="s">
        <v>124</v>
      </c>
      <c r="C27" s="172" t="s">
        <v>125</v>
      </c>
      <c r="D27" s="173" t="s">
        <v>95</v>
      </c>
      <c r="E27" s="174">
        <v>127</v>
      </c>
      <c r="F27" s="174"/>
      <c r="G27" s="175"/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 t="shared" si="5"/>
        <v>0</v>
      </c>
      <c r="BB27" s="147">
        <f t="shared" si="6"/>
        <v>0</v>
      </c>
      <c r="BC27" s="147">
        <f t="shared" si="7"/>
        <v>0</v>
      </c>
      <c r="BD27" s="147">
        <f t="shared" si="8"/>
        <v>0</v>
      </c>
      <c r="BE27" s="147">
        <f t="shared" si="9"/>
        <v>0</v>
      </c>
      <c r="CZ27" s="147">
        <v>0.00238</v>
      </c>
    </row>
    <row r="28" spans="1:104" ht="12.75">
      <c r="A28" s="170">
        <v>17</v>
      </c>
      <c r="B28" s="171" t="s">
        <v>126</v>
      </c>
      <c r="C28" s="172" t="s">
        <v>127</v>
      </c>
      <c r="D28" s="173" t="s">
        <v>86</v>
      </c>
      <c r="E28" s="174">
        <v>1325</v>
      </c>
      <c r="F28" s="174"/>
      <c r="G28" s="175"/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 t="shared" si="5"/>
        <v>0</v>
      </c>
      <c r="BB28" s="147">
        <f t="shared" si="6"/>
        <v>0</v>
      </c>
      <c r="BC28" s="147">
        <f t="shared" si="7"/>
        <v>0</v>
      </c>
      <c r="BD28" s="147">
        <f t="shared" si="8"/>
        <v>0</v>
      </c>
      <c r="BE28" s="147">
        <f t="shared" si="9"/>
        <v>0</v>
      </c>
      <c r="CZ28" s="147">
        <v>0.000579</v>
      </c>
    </row>
    <row r="29" spans="1:104" ht="22.5">
      <c r="A29" s="170">
        <v>18</v>
      </c>
      <c r="B29" s="171" t="s">
        <v>128</v>
      </c>
      <c r="C29" s="172" t="s">
        <v>129</v>
      </c>
      <c r="D29" s="173" t="s">
        <v>86</v>
      </c>
      <c r="E29" s="174">
        <v>85.2</v>
      </c>
      <c r="F29" s="174"/>
      <c r="G29" s="175"/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 t="shared" si="5"/>
        <v>0</v>
      </c>
      <c r="BB29" s="147">
        <f t="shared" si="6"/>
        <v>0</v>
      </c>
      <c r="BC29" s="147">
        <f t="shared" si="7"/>
        <v>0</v>
      </c>
      <c r="BD29" s="147">
        <f t="shared" si="8"/>
        <v>0</v>
      </c>
      <c r="BE29" s="147">
        <f t="shared" si="9"/>
        <v>0</v>
      </c>
      <c r="CZ29" s="147">
        <v>0.01203</v>
      </c>
    </row>
    <row r="30" spans="1:104" ht="22.5">
      <c r="A30" s="170">
        <v>19</v>
      </c>
      <c r="B30" s="171" t="s">
        <v>130</v>
      </c>
      <c r="C30" s="172" t="s">
        <v>131</v>
      </c>
      <c r="D30" s="173" t="s">
        <v>95</v>
      </c>
      <c r="E30" s="174">
        <v>60</v>
      </c>
      <c r="F30" s="174"/>
      <c r="G30" s="175"/>
      <c r="O30" s="169">
        <v>2</v>
      </c>
      <c r="AA30" s="147">
        <v>1</v>
      </c>
      <c r="AB30" s="147">
        <v>1</v>
      </c>
      <c r="AC30" s="147">
        <v>1</v>
      </c>
      <c r="AZ30" s="147">
        <v>1</v>
      </c>
      <c r="BA30" s="147">
        <f t="shared" si="5"/>
        <v>0</v>
      </c>
      <c r="BB30" s="147">
        <f t="shared" si="6"/>
        <v>0</v>
      </c>
      <c r="BC30" s="147">
        <f t="shared" si="7"/>
        <v>0</v>
      </c>
      <c r="BD30" s="147">
        <f t="shared" si="8"/>
        <v>0</v>
      </c>
      <c r="BE30" s="147">
        <f t="shared" si="9"/>
        <v>0</v>
      </c>
      <c r="CZ30" s="147">
        <v>0.03371</v>
      </c>
    </row>
    <row r="31" spans="1:104" ht="22.5">
      <c r="A31" s="170">
        <v>20</v>
      </c>
      <c r="B31" s="171" t="s">
        <v>132</v>
      </c>
      <c r="C31" s="172" t="s">
        <v>133</v>
      </c>
      <c r="D31" s="173" t="s">
        <v>86</v>
      </c>
      <c r="E31" s="174">
        <v>35.34</v>
      </c>
      <c r="F31" s="174"/>
      <c r="G31" s="175"/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 t="shared" si="5"/>
        <v>0</v>
      </c>
      <c r="BB31" s="147">
        <f t="shared" si="6"/>
        <v>0</v>
      </c>
      <c r="BC31" s="147">
        <f t="shared" si="7"/>
        <v>0</v>
      </c>
      <c r="BD31" s="147">
        <f t="shared" si="8"/>
        <v>0</v>
      </c>
      <c r="BE31" s="147">
        <f t="shared" si="9"/>
        <v>0</v>
      </c>
      <c r="CZ31" s="147">
        <v>0.01915</v>
      </c>
    </row>
    <row r="32" spans="1:104" ht="12.75">
      <c r="A32" s="170">
        <v>21</v>
      </c>
      <c r="B32" s="171" t="s">
        <v>134</v>
      </c>
      <c r="C32" s="172" t="s">
        <v>135</v>
      </c>
      <c r="D32" s="173" t="s">
        <v>86</v>
      </c>
      <c r="E32" s="174">
        <v>12.9</v>
      </c>
      <c r="F32" s="174"/>
      <c r="G32" s="175"/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 t="shared" si="5"/>
        <v>0</v>
      </c>
      <c r="BB32" s="147">
        <f t="shared" si="6"/>
        <v>0</v>
      </c>
      <c r="BC32" s="147">
        <f t="shared" si="7"/>
        <v>0</v>
      </c>
      <c r="BD32" s="147">
        <f t="shared" si="8"/>
        <v>0</v>
      </c>
      <c r="BE32" s="147">
        <f t="shared" si="9"/>
        <v>0</v>
      </c>
      <c r="CZ32" s="147">
        <v>0.0223</v>
      </c>
    </row>
    <row r="33" spans="1:104" ht="12.75">
      <c r="A33" s="170">
        <v>22</v>
      </c>
      <c r="B33" s="171" t="s">
        <v>136</v>
      </c>
      <c r="C33" s="172" t="s">
        <v>137</v>
      </c>
      <c r="D33" s="173" t="s">
        <v>86</v>
      </c>
      <c r="E33" s="174">
        <v>13.2</v>
      </c>
      <c r="F33" s="174"/>
      <c r="G33" s="175"/>
      <c r="O33" s="169">
        <v>2</v>
      </c>
      <c r="AA33" s="147">
        <v>1</v>
      </c>
      <c r="AB33" s="147">
        <v>1</v>
      </c>
      <c r="AC33" s="147">
        <v>1</v>
      </c>
      <c r="AZ33" s="147">
        <v>1</v>
      </c>
      <c r="BA33" s="147">
        <f t="shared" si="5"/>
        <v>0</v>
      </c>
      <c r="BB33" s="147">
        <f t="shared" si="6"/>
        <v>0</v>
      </c>
      <c r="BC33" s="147">
        <f t="shared" si="7"/>
        <v>0</v>
      </c>
      <c r="BD33" s="147">
        <f t="shared" si="8"/>
        <v>0</v>
      </c>
      <c r="BE33" s="147">
        <f t="shared" si="9"/>
        <v>0</v>
      </c>
      <c r="CZ33" s="147">
        <v>0.014</v>
      </c>
    </row>
    <row r="34" spans="1:104" ht="12.75">
      <c r="A34" s="170">
        <v>23</v>
      </c>
      <c r="B34" s="171" t="s">
        <v>138</v>
      </c>
      <c r="C34" s="172" t="s">
        <v>139</v>
      </c>
      <c r="D34" s="173" t="s">
        <v>86</v>
      </c>
      <c r="E34" s="174">
        <v>5</v>
      </c>
      <c r="F34" s="174"/>
      <c r="G34" s="175"/>
      <c r="O34" s="169">
        <v>2</v>
      </c>
      <c r="AA34" s="147">
        <v>1</v>
      </c>
      <c r="AB34" s="147">
        <v>1</v>
      </c>
      <c r="AC34" s="147">
        <v>1</v>
      </c>
      <c r="AZ34" s="147">
        <v>1</v>
      </c>
      <c r="BA34" s="147">
        <f t="shared" si="5"/>
        <v>0</v>
      </c>
      <c r="BB34" s="147">
        <f t="shared" si="6"/>
        <v>0</v>
      </c>
      <c r="BC34" s="147">
        <f t="shared" si="7"/>
        <v>0</v>
      </c>
      <c r="BD34" s="147">
        <f t="shared" si="8"/>
        <v>0</v>
      </c>
      <c r="BE34" s="147">
        <f t="shared" si="9"/>
        <v>0</v>
      </c>
      <c r="CZ34" s="147">
        <v>0.00658</v>
      </c>
    </row>
    <row r="35" spans="1:57" ht="12.75">
      <c r="A35" s="176"/>
      <c r="B35" s="177" t="s">
        <v>76</v>
      </c>
      <c r="C35" s="178" t="str">
        <f>CONCATENATE(B19," ",C19)</f>
        <v>61 Upravy povrchů vnitřní</v>
      </c>
      <c r="D35" s="176"/>
      <c r="E35" s="179"/>
      <c r="F35" s="179"/>
      <c r="G35" s="180"/>
      <c r="O35" s="169">
        <v>4</v>
      </c>
      <c r="BA35" s="181">
        <f>SUM(BA19:BA34)</f>
        <v>0</v>
      </c>
      <c r="BB35" s="181">
        <f>SUM(BB19:BB34)</f>
        <v>0</v>
      </c>
      <c r="BC35" s="181">
        <f>SUM(BC19:BC34)</f>
        <v>0</v>
      </c>
      <c r="BD35" s="181">
        <f>SUM(BD19:BD34)</f>
        <v>0</v>
      </c>
      <c r="BE35" s="181">
        <f>SUM(BE19:BE34)</f>
        <v>0</v>
      </c>
    </row>
    <row r="36" spans="1:15" ht="12.75">
      <c r="A36" s="162" t="s">
        <v>74</v>
      </c>
      <c r="B36" s="163" t="s">
        <v>140</v>
      </c>
      <c r="C36" s="164" t="s">
        <v>141</v>
      </c>
      <c r="D36" s="165"/>
      <c r="E36" s="166"/>
      <c r="F36" s="166"/>
      <c r="G36" s="167"/>
      <c r="H36" s="168"/>
      <c r="I36" s="168"/>
      <c r="O36" s="169">
        <v>1</v>
      </c>
    </row>
    <row r="37" spans="1:104" ht="12.75">
      <c r="A37" s="170">
        <v>24</v>
      </c>
      <c r="B37" s="171" t="s">
        <v>142</v>
      </c>
      <c r="C37" s="172" t="s">
        <v>143</v>
      </c>
      <c r="D37" s="173" t="s">
        <v>86</v>
      </c>
      <c r="E37" s="174">
        <v>10</v>
      </c>
      <c r="F37" s="174"/>
      <c r="G37" s="175"/>
      <c r="O37" s="169">
        <v>2</v>
      </c>
      <c r="AA37" s="147">
        <v>1</v>
      </c>
      <c r="AB37" s="147">
        <v>1</v>
      </c>
      <c r="AC37" s="147">
        <v>1</v>
      </c>
      <c r="AZ37" s="147">
        <v>1</v>
      </c>
      <c r="BA37" s="147">
        <f>IF(AZ37=1,G37,0)</f>
        <v>0</v>
      </c>
      <c r="BB37" s="147">
        <f>IF(AZ37=2,G37,0)</f>
        <v>0</v>
      </c>
      <c r="BC37" s="147">
        <f>IF(AZ37=3,G37,0)</f>
        <v>0</v>
      </c>
      <c r="BD37" s="147">
        <f>IF(AZ37=4,G37,0)</f>
        <v>0</v>
      </c>
      <c r="BE37" s="147">
        <f>IF(AZ37=5,G37,0)</f>
        <v>0</v>
      </c>
      <c r="CZ37" s="147">
        <v>0.00074</v>
      </c>
    </row>
    <row r="38" spans="1:104" ht="12.75">
      <c r="A38" s="170">
        <v>25</v>
      </c>
      <c r="B38" s="171" t="s">
        <v>144</v>
      </c>
      <c r="C38" s="172" t="s">
        <v>145</v>
      </c>
      <c r="D38" s="173" t="s">
        <v>86</v>
      </c>
      <c r="E38" s="174">
        <v>2</v>
      </c>
      <c r="F38" s="174"/>
      <c r="G38" s="175"/>
      <c r="O38" s="169">
        <v>2</v>
      </c>
      <c r="AA38" s="147">
        <v>1</v>
      </c>
      <c r="AB38" s="147">
        <v>1</v>
      </c>
      <c r="AC38" s="147">
        <v>1</v>
      </c>
      <c r="AZ38" s="147">
        <v>1</v>
      </c>
      <c r="BA38" s="147">
        <f>IF(AZ38=1,G38,0)</f>
        <v>0</v>
      </c>
      <c r="BB38" s="147">
        <f>IF(AZ38=2,G38,0)</f>
        <v>0</v>
      </c>
      <c r="BC38" s="147">
        <f>IF(AZ38=3,G38,0)</f>
        <v>0</v>
      </c>
      <c r="BD38" s="147">
        <f>IF(AZ38=4,G38,0)</f>
        <v>0</v>
      </c>
      <c r="BE38" s="147">
        <f>IF(AZ38=5,G38,0)</f>
        <v>0</v>
      </c>
      <c r="CZ38" s="147">
        <v>0.07395</v>
      </c>
    </row>
    <row r="39" spans="1:57" ht="12.75">
      <c r="A39" s="176"/>
      <c r="B39" s="177" t="s">
        <v>76</v>
      </c>
      <c r="C39" s="178" t="str">
        <f>CONCATENATE(B36," ",C36)</f>
        <v>62 Úpravy povrchů vnější</v>
      </c>
      <c r="D39" s="176"/>
      <c r="E39" s="179"/>
      <c r="F39" s="179"/>
      <c r="G39" s="180"/>
      <c r="O39" s="169">
        <v>4</v>
      </c>
      <c r="BA39" s="181">
        <f>SUM(BA36:BA38)</f>
        <v>0</v>
      </c>
      <c r="BB39" s="181">
        <f>SUM(BB36:BB38)</f>
        <v>0</v>
      </c>
      <c r="BC39" s="181">
        <f>SUM(BC36:BC38)</f>
        <v>0</v>
      </c>
      <c r="BD39" s="181">
        <f>SUM(BD36:BD38)</f>
        <v>0</v>
      </c>
      <c r="BE39" s="181">
        <f>SUM(BE36:BE38)</f>
        <v>0</v>
      </c>
    </row>
    <row r="40" spans="1:15" ht="12.75">
      <c r="A40" s="162" t="s">
        <v>74</v>
      </c>
      <c r="B40" s="163" t="s">
        <v>146</v>
      </c>
      <c r="C40" s="164" t="s">
        <v>147</v>
      </c>
      <c r="D40" s="165"/>
      <c r="E40" s="166"/>
      <c r="F40" s="166"/>
      <c r="G40" s="167"/>
      <c r="H40" s="168"/>
      <c r="I40" s="168"/>
      <c r="O40" s="169">
        <v>1</v>
      </c>
    </row>
    <row r="41" spans="1:104" ht="12.75">
      <c r="A41" s="170">
        <v>26</v>
      </c>
      <c r="B41" s="171" t="s">
        <v>148</v>
      </c>
      <c r="C41" s="172" t="s">
        <v>149</v>
      </c>
      <c r="D41" s="173" t="s">
        <v>86</v>
      </c>
      <c r="E41" s="174">
        <v>2.3</v>
      </c>
      <c r="F41" s="174"/>
      <c r="G41" s="175"/>
      <c r="O41" s="169">
        <v>2</v>
      </c>
      <c r="AA41" s="147">
        <v>1</v>
      </c>
      <c r="AB41" s="147">
        <v>1</v>
      </c>
      <c r="AC41" s="147">
        <v>1</v>
      </c>
      <c r="AZ41" s="147">
        <v>1</v>
      </c>
      <c r="BA41" s="147">
        <f aca="true" t="shared" si="10" ref="BA41:BA57">IF(AZ41=1,G41,0)</f>
        <v>0</v>
      </c>
      <c r="BB41" s="147">
        <f aca="true" t="shared" si="11" ref="BB41:BB57">IF(AZ41=2,G41,0)</f>
        <v>0</v>
      </c>
      <c r="BC41" s="147">
        <f aca="true" t="shared" si="12" ref="BC41:BC57">IF(AZ41=3,G41,0)</f>
        <v>0</v>
      </c>
      <c r="BD41" s="147">
        <f aca="true" t="shared" si="13" ref="BD41:BD57">IF(AZ41=4,G41,0)</f>
        <v>0</v>
      </c>
      <c r="BE41" s="147">
        <f aca="true" t="shared" si="14" ref="BE41:BE57">IF(AZ41=5,G41,0)</f>
        <v>0</v>
      </c>
      <c r="CZ41" s="147">
        <v>0.02268</v>
      </c>
    </row>
    <row r="42" spans="1:104" ht="12.75">
      <c r="A42" s="170">
        <v>27</v>
      </c>
      <c r="B42" s="171" t="s">
        <v>150</v>
      </c>
      <c r="C42" s="172" t="s">
        <v>151</v>
      </c>
      <c r="D42" s="173" t="s">
        <v>95</v>
      </c>
      <c r="E42" s="174">
        <v>40</v>
      </c>
      <c r="F42" s="174"/>
      <c r="G42" s="175"/>
      <c r="O42" s="169">
        <v>2</v>
      </c>
      <c r="AA42" s="147">
        <v>12</v>
      </c>
      <c r="AB42" s="147">
        <v>0</v>
      </c>
      <c r="AC42" s="147">
        <v>71</v>
      </c>
      <c r="AZ42" s="147">
        <v>1</v>
      </c>
      <c r="BA42" s="147">
        <f t="shared" si="10"/>
        <v>0</v>
      </c>
      <c r="BB42" s="147">
        <f t="shared" si="11"/>
        <v>0</v>
      </c>
      <c r="BC42" s="147">
        <f t="shared" si="12"/>
        <v>0</v>
      </c>
      <c r="BD42" s="147">
        <f t="shared" si="13"/>
        <v>0</v>
      </c>
      <c r="BE42" s="147">
        <f t="shared" si="14"/>
        <v>0</v>
      </c>
      <c r="CZ42" s="147">
        <v>0</v>
      </c>
    </row>
    <row r="43" spans="1:104" ht="12.75">
      <c r="A43" s="170">
        <v>28</v>
      </c>
      <c r="B43" s="171" t="s">
        <v>152</v>
      </c>
      <c r="C43" s="172" t="s">
        <v>153</v>
      </c>
      <c r="D43" s="173" t="s">
        <v>95</v>
      </c>
      <c r="E43" s="174">
        <v>14</v>
      </c>
      <c r="F43" s="174"/>
      <c r="G43" s="175"/>
      <c r="O43" s="169">
        <v>2</v>
      </c>
      <c r="AA43" s="147">
        <v>12</v>
      </c>
      <c r="AB43" s="147">
        <v>0</v>
      </c>
      <c r="AC43" s="147">
        <v>72</v>
      </c>
      <c r="AZ43" s="147">
        <v>1</v>
      </c>
      <c r="BA43" s="147">
        <f t="shared" si="10"/>
        <v>0</v>
      </c>
      <c r="BB43" s="147">
        <f t="shared" si="11"/>
        <v>0</v>
      </c>
      <c r="BC43" s="147">
        <f t="shared" si="12"/>
        <v>0</v>
      </c>
      <c r="BD43" s="147">
        <f t="shared" si="13"/>
        <v>0</v>
      </c>
      <c r="BE43" s="147">
        <f t="shared" si="14"/>
        <v>0</v>
      </c>
      <c r="CZ43" s="147">
        <v>0</v>
      </c>
    </row>
    <row r="44" spans="1:104" ht="12.75">
      <c r="A44" s="170">
        <v>29</v>
      </c>
      <c r="B44" s="171" t="s">
        <v>154</v>
      </c>
      <c r="C44" s="172" t="s">
        <v>155</v>
      </c>
      <c r="D44" s="173" t="s">
        <v>75</v>
      </c>
      <c r="E44" s="174">
        <v>6</v>
      </c>
      <c r="F44" s="174"/>
      <c r="G44" s="175"/>
      <c r="O44" s="169">
        <v>2</v>
      </c>
      <c r="AA44" s="147">
        <v>12</v>
      </c>
      <c r="AB44" s="147">
        <v>0</v>
      </c>
      <c r="AC44" s="147">
        <v>73</v>
      </c>
      <c r="AZ44" s="147">
        <v>1</v>
      </c>
      <c r="BA44" s="147">
        <f t="shared" si="10"/>
        <v>0</v>
      </c>
      <c r="BB44" s="147">
        <f t="shared" si="11"/>
        <v>0</v>
      </c>
      <c r="BC44" s="147">
        <f t="shared" si="12"/>
        <v>0</v>
      </c>
      <c r="BD44" s="147">
        <f t="shared" si="13"/>
        <v>0</v>
      </c>
      <c r="BE44" s="147">
        <f t="shared" si="14"/>
        <v>0</v>
      </c>
      <c r="CZ44" s="147">
        <v>0</v>
      </c>
    </row>
    <row r="45" spans="1:104" ht="12.75">
      <c r="A45" s="170">
        <v>30</v>
      </c>
      <c r="B45" s="171" t="s">
        <v>156</v>
      </c>
      <c r="C45" s="172" t="s">
        <v>157</v>
      </c>
      <c r="D45" s="173" t="s">
        <v>75</v>
      </c>
      <c r="E45" s="174">
        <v>2</v>
      </c>
      <c r="F45" s="174"/>
      <c r="G45" s="175"/>
      <c r="O45" s="169">
        <v>2</v>
      </c>
      <c r="AA45" s="147">
        <v>12</v>
      </c>
      <c r="AB45" s="147">
        <v>0</v>
      </c>
      <c r="AC45" s="147">
        <v>74</v>
      </c>
      <c r="AZ45" s="147">
        <v>1</v>
      </c>
      <c r="BA45" s="147">
        <f t="shared" si="10"/>
        <v>0</v>
      </c>
      <c r="BB45" s="147">
        <f t="shared" si="11"/>
        <v>0</v>
      </c>
      <c r="BC45" s="147">
        <f t="shared" si="12"/>
        <v>0</v>
      </c>
      <c r="BD45" s="147">
        <f t="shared" si="13"/>
        <v>0</v>
      </c>
      <c r="BE45" s="147">
        <f t="shared" si="14"/>
        <v>0</v>
      </c>
      <c r="CZ45" s="147">
        <v>0</v>
      </c>
    </row>
    <row r="46" spans="1:104" ht="12.75">
      <c r="A46" s="170">
        <v>31</v>
      </c>
      <c r="B46" s="171" t="s">
        <v>158</v>
      </c>
      <c r="C46" s="172" t="s">
        <v>159</v>
      </c>
      <c r="D46" s="173" t="s">
        <v>95</v>
      </c>
      <c r="E46" s="174">
        <v>105</v>
      </c>
      <c r="F46" s="174"/>
      <c r="G46" s="175"/>
      <c r="O46" s="169">
        <v>2</v>
      </c>
      <c r="AA46" s="147">
        <v>12</v>
      </c>
      <c r="AB46" s="147">
        <v>0</v>
      </c>
      <c r="AC46" s="147">
        <v>75</v>
      </c>
      <c r="AZ46" s="147">
        <v>1</v>
      </c>
      <c r="BA46" s="147">
        <f t="shared" si="10"/>
        <v>0</v>
      </c>
      <c r="BB46" s="147">
        <f t="shared" si="11"/>
        <v>0</v>
      </c>
      <c r="BC46" s="147">
        <f t="shared" si="12"/>
        <v>0</v>
      </c>
      <c r="BD46" s="147">
        <f t="shared" si="13"/>
        <v>0</v>
      </c>
      <c r="BE46" s="147">
        <f t="shared" si="14"/>
        <v>0</v>
      </c>
      <c r="CZ46" s="147">
        <v>0</v>
      </c>
    </row>
    <row r="47" spans="1:104" ht="12.75">
      <c r="A47" s="170">
        <v>32</v>
      </c>
      <c r="B47" s="171" t="s">
        <v>160</v>
      </c>
      <c r="C47" s="172" t="s">
        <v>161</v>
      </c>
      <c r="D47" s="173" t="s">
        <v>95</v>
      </c>
      <c r="E47" s="174">
        <v>55</v>
      </c>
      <c r="F47" s="174"/>
      <c r="G47" s="175"/>
      <c r="O47" s="169">
        <v>2</v>
      </c>
      <c r="AA47" s="147">
        <v>12</v>
      </c>
      <c r="AB47" s="147">
        <v>0</v>
      </c>
      <c r="AC47" s="147">
        <v>76</v>
      </c>
      <c r="AZ47" s="147">
        <v>1</v>
      </c>
      <c r="BA47" s="147">
        <f t="shared" si="10"/>
        <v>0</v>
      </c>
      <c r="BB47" s="147">
        <f t="shared" si="11"/>
        <v>0</v>
      </c>
      <c r="BC47" s="147">
        <f t="shared" si="12"/>
        <v>0</v>
      </c>
      <c r="BD47" s="147">
        <f t="shared" si="13"/>
        <v>0</v>
      </c>
      <c r="BE47" s="147">
        <f t="shared" si="14"/>
        <v>0</v>
      </c>
      <c r="CZ47" s="147">
        <v>0</v>
      </c>
    </row>
    <row r="48" spans="1:104" ht="12.75">
      <c r="A48" s="170">
        <v>33</v>
      </c>
      <c r="B48" s="171" t="s">
        <v>162</v>
      </c>
      <c r="C48" s="172" t="s">
        <v>163</v>
      </c>
      <c r="D48" s="173" t="s">
        <v>86</v>
      </c>
      <c r="E48" s="174">
        <v>105</v>
      </c>
      <c r="F48" s="174"/>
      <c r="G48" s="175"/>
      <c r="O48" s="169">
        <v>2</v>
      </c>
      <c r="AA48" s="147">
        <v>12</v>
      </c>
      <c r="AB48" s="147">
        <v>0</v>
      </c>
      <c r="AC48" s="147">
        <v>77</v>
      </c>
      <c r="AZ48" s="147">
        <v>1</v>
      </c>
      <c r="BA48" s="147">
        <f t="shared" si="10"/>
        <v>0</v>
      </c>
      <c r="BB48" s="147">
        <f t="shared" si="11"/>
        <v>0</v>
      </c>
      <c r="BC48" s="147">
        <f t="shared" si="12"/>
        <v>0</v>
      </c>
      <c r="BD48" s="147">
        <f t="shared" si="13"/>
        <v>0</v>
      </c>
      <c r="BE48" s="147">
        <f t="shared" si="14"/>
        <v>0</v>
      </c>
      <c r="CZ48" s="147">
        <v>0</v>
      </c>
    </row>
    <row r="49" spans="1:104" ht="12.75">
      <c r="A49" s="170">
        <v>34</v>
      </c>
      <c r="B49" s="171" t="s">
        <v>164</v>
      </c>
      <c r="C49" s="172" t="s">
        <v>165</v>
      </c>
      <c r="D49" s="173" t="s">
        <v>86</v>
      </c>
      <c r="E49" s="174">
        <v>38</v>
      </c>
      <c r="F49" s="174"/>
      <c r="G49" s="175"/>
      <c r="O49" s="169">
        <v>2</v>
      </c>
      <c r="AA49" s="147">
        <v>12</v>
      </c>
      <c r="AB49" s="147">
        <v>0</v>
      </c>
      <c r="AC49" s="147">
        <v>151</v>
      </c>
      <c r="AZ49" s="147">
        <v>1</v>
      </c>
      <c r="BA49" s="147">
        <f t="shared" si="10"/>
        <v>0</v>
      </c>
      <c r="BB49" s="147">
        <f t="shared" si="11"/>
        <v>0</v>
      </c>
      <c r="BC49" s="147">
        <f t="shared" si="12"/>
        <v>0</v>
      </c>
      <c r="BD49" s="147">
        <f t="shared" si="13"/>
        <v>0</v>
      </c>
      <c r="BE49" s="147">
        <f t="shared" si="14"/>
        <v>0</v>
      </c>
      <c r="CZ49" s="147">
        <v>0</v>
      </c>
    </row>
    <row r="50" spans="1:104" ht="12.75">
      <c r="A50" s="170">
        <v>35</v>
      </c>
      <c r="B50" s="171" t="s">
        <v>166</v>
      </c>
      <c r="C50" s="172" t="s">
        <v>167</v>
      </c>
      <c r="D50" s="173" t="s">
        <v>168</v>
      </c>
      <c r="E50" s="174">
        <v>32</v>
      </c>
      <c r="F50" s="174"/>
      <c r="G50" s="175"/>
      <c r="O50" s="169">
        <v>2</v>
      </c>
      <c r="AA50" s="147">
        <v>12</v>
      </c>
      <c r="AB50" s="147">
        <v>0</v>
      </c>
      <c r="AC50" s="147">
        <v>152</v>
      </c>
      <c r="AZ50" s="147">
        <v>1</v>
      </c>
      <c r="BA50" s="147">
        <f t="shared" si="10"/>
        <v>0</v>
      </c>
      <c r="BB50" s="147">
        <f t="shared" si="11"/>
        <v>0</v>
      </c>
      <c r="BC50" s="147">
        <f t="shared" si="12"/>
        <v>0</v>
      </c>
      <c r="BD50" s="147">
        <f t="shared" si="13"/>
        <v>0</v>
      </c>
      <c r="BE50" s="147">
        <f t="shared" si="14"/>
        <v>0</v>
      </c>
      <c r="CZ50" s="147">
        <v>0</v>
      </c>
    </row>
    <row r="51" spans="1:104" ht="12.75">
      <c r="A51" s="170">
        <v>36</v>
      </c>
      <c r="B51" s="171" t="s">
        <v>169</v>
      </c>
      <c r="C51" s="172" t="s">
        <v>170</v>
      </c>
      <c r="D51" s="173" t="s">
        <v>168</v>
      </c>
      <c r="E51" s="174">
        <v>10</v>
      </c>
      <c r="F51" s="174"/>
      <c r="G51" s="175"/>
      <c r="O51" s="169">
        <v>2</v>
      </c>
      <c r="AA51" s="147">
        <v>12</v>
      </c>
      <c r="AB51" s="147">
        <v>0</v>
      </c>
      <c r="AC51" s="147">
        <v>153</v>
      </c>
      <c r="AZ51" s="147">
        <v>1</v>
      </c>
      <c r="BA51" s="147">
        <f t="shared" si="10"/>
        <v>0</v>
      </c>
      <c r="BB51" s="147">
        <f t="shared" si="11"/>
        <v>0</v>
      </c>
      <c r="BC51" s="147">
        <f t="shared" si="12"/>
        <v>0</v>
      </c>
      <c r="BD51" s="147">
        <f t="shared" si="13"/>
        <v>0</v>
      </c>
      <c r="BE51" s="147">
        <f t="shared" si="14"/>
        <v>0</v>
      </c>
      <c r="CZ51" s="147">
        <v>0</v>
      </c>
    </row>
    <row r="52" spans="1:104" ht="12.75">
      <c r="A52" s="170">
        <v>37</v>
      </c>
      <c r="B52" s="171" t="s">
        <v>171</v>
      </c>
      <c r="C52" s="172" t="s">
        <v>172</v>
      </c>
      <c r="D52" s="173" t="s">
        <v>168</v>
      </c>
      <c r="E52" s="174">
        <v>10</v>
      </c>
      <c r="F52" s="174"/>
      <c r="G52" s="175"/>
      <c r="O52" s="169">
        <v>2</v>
      </c>
      <c r="AA52" s="147">
        <v>12</v>
      </c>
      <c r="AB52" s="147">
        <v>0</v>
      </c>
      <c r="AC52" s="147">
        <v>154</v>
      </c>
      <c r="AZ52" s="147">
        <v>1</v>
      </c>
      <c r="BA52" s="147">
        <f t="shared" si="10"/>
        <v>0</v>
      </c>
      <c r="BB52" s="147">
        <f t="shared" si="11"/>
        <v>0</v>
      </c>
      <c r="BC52" s="147">
        <f t="shared" si="12"/>
        <v>0</v>
      </c>
      <c r="BD52" s="147">
        <f t="shared" si="13"/>
        <v>0</v>
      </c>
      <c r="BE52" s="147">
        <f t="shared" si="14"/>
        <v>0</v>
      </c>
      <c r="CZ52" s="147">
        <v>0</v>
      </c>
    </row>
    <row r="53" spans="1:104" ht="12.75">
      <c r="A53" s="170">
        <v>38</v>
      </c>
      <c r="B53" s="171" t="s">
        <v>173</v>
      </c>
      <c r="C53" s="172" t="s">
        <v>174</v>
      </c>
      <c r="D53" s="173" t="s">
        <v>86</v>
      </c>
      <c r="E53" s="174">
        <v>105</v>
      </c>
      <c r="F53" s="174"/>
      <c r="G53" s="175"/>
      <c r="O53" s="169">
        <v>2</v>
      </c>
      <c r="AA53" s="147">
        <v>12</v>
      </c>
      <c r="AB53" s="147">
        <v>0</v>
      </c>
      <c r="AC53" s="147">
        <v>155</v>
      </c>
      <c r="AZ53" s="147">
        <v>1</v>
      </c>
      <c r="BA53" s="147">
        <f t="shared" si="10"/>
        <v>0</v>
      </c>
      <c r="BB53" s="147">
        <f t="shared" si="11"/>
        <v>0</v>
      </c>
      <c r="BC53" s="147">
        <f t="shared" si="12"/>
        <v>0</v>
      </c>
      <c r="BD53" s="147">
        <f t="shared" si="13"/>
        <v>0</v>
      </c>
      <c r="BE53" s="147">
        <f t="shared" si="14"/>
        <v>0</v>
      </c>
      <c r="CZ53" s="147">
        <v>0</v>
      </c>
    </row>
    <row r="54" spans="1:104" ht="12.75">
      <c r="A54" s="170">
        <v>39</v>
      </c>
      <c r="B54" s="171" t="s">
        <v>175</v>
      </c>
      <c r="C54" s="172" t="s">
        <v>176</v>
      </c>
      <c r="D54" s="173" t="s">
        <v>86</v>
      </c>
      <c r="E54" s="174">
        <v>105</v>
      </c>
      <c r="F54" s="174"/>
      <c r="G54" s="175"/>
      <c r="O54" s="169">
        <v>2</v>
      </c>
      <c r="AA54" s="147">
        <v>12</v>
      </c>
      <c r="AB54" s="147">
        <v>0</v>
      </c>
      <c r="AC54" s="147">
        <v>156</v>
      </c>
      <c r="AZ54" s="147">
        <v>1</v>
      </c>
      <c r="BA54" s="147">
        <f t="shared" si="10"/>
        <v>0</v>
      </c>
      <c r="BB54" s="147">
        <f t="shared" si="11"/>
        <v>0</v>
      </c>
      <c r="BC54" s="147">
        <f t="shared" si="12"/>
        <v>0</v>
      </c>
      <c r="BD54" s="147">
        <f t="shared" si="13"/>
        <v>0</v>
      </c>
      <c r="BE54" s="147">
        <f t="shared" si="14"/>
        <v>0</v>
      </c>
      <c r="CZ54" s="147">
        <v>0</v>
      </c>
    </row>
    <row r="55" spans="1:104" ht="12.75">
      <c r="A55" s="170">
        <v>40</v>
      </c>
      <c r="B55" s="171" t="s">
        <v>177</v>
      </c>
      <c r="C55" s="172" t="s">
        <v>178</v>
      </c>
      <c r="D55" s="173" t="s">
        <v>101</v>
      </c>
      <c r="E55" s="174">
        <v>8</v>
      </c>
      <c r="F55" s="174"/>
      <c r="G55" s="175"/>
      <c r="O55" s="169">
        <v>2</v>
      </c>
      <c r="AA55" s="147">
        <v>12</v>
      </c>
      <c r="AB55" s="147">
        <v>0</v>
      </c>
      <c r="AC55" s="147">
        <v>157</v>
      </c>
      <c r="AZ55" s="147">
        <v>1</v>
      </c>
      <c r="BA55" s="147">
        <f t="shared" si="10"/>
        <v>0</v>
      </c>
      <c r="BB55" s="147">
        <f t="shared" si="11"/>
        <v>0</v>
      </c>
      <c r="BC55" s="147">
        <f t="shared" si="12"/>
        <v>0</v>
      </c>
      <c r="BD55" s="147">
        <f t="shared" si="13"/>
        <v>0</v>
      </c>
      <c r="BE55" s="147">
        <f t="shared" si="14"/>
        <v>0</v>
      </c>
      <c r="CZ55" s="147">
        <v>0</v>
      </c>
    </row>
    <row r="56" spans="1:104" ht="12.75">
      <c r="A56" s="170">
        <v>41</v>
      </c>
      <c r="B56" s="171" t="s">
        <v>179</v>
      </c>
      <c r="C56" s="172" t="s">
        <v>180</v>
      </c>
      <c r="D56" s="173" t="s">
        <v>98</v>
      </c>
      <c r="E56" s="174">
        <v>1</v>
      </c>
      <c r="F56" s="174"/>
      <c r="G56" s="175"/>
      <c r="O56" s="169">
        <v>2</v>
      </c>
      <c r="AA56" s="147">
        <v>12</v>
      </c>
      <c r="AB56" s="147">
        <v>0</v>
      </c>
      <c r="AC56" s="147">
        <v>158</v>
      </c>
      <c r="AZ56" s="147">
        <v>1</v>
      </c>
      <c r="BA56" s="147">
        <f t="shared" si="10"/>
        <v>0</v>
      </c>
      <c r="BB56" s="147">
        <f t="shared" si="11"/>
        <v>0</v>
      </c>
      <c r="BC56" s="147">
        <f t="shared" si="12"/>
        <v>0</v>
      </c>
      <c r="BD56" s="147">
        <f t="shared" si="13"/>
        <v>0</v>
      </c>
      <c r="BE56" s="147">
        <f t="shared" si="14"/>
        <v>0</v>
      </c>
      <c r="CZ56" s="147">
        <v>0</v>
      </c>
    </row>
    <row r="57" spans="1:104" ht="12.75">
      <c r="A57" s="170">
        <v>42</v>
      </c>
      <c r="B57" s="171" t="s">
        <v>181</v>
      </c>
      <c r="C57" s="172" t="s">
        <v>182</v>
      </c>
      <c r="D57" s="173" t="s">
        <v>98</v>
      </c>
      <c r="E57" s="174">
        <v>1</v>
      </c>
      <c r="F57" s="174"/>
      <c r="G57" s="175"/>
      <c r="O57" s="169">
        <v>2</v>
      </c>
      <c r="AA57" s="147">
        <v>12</v>
      </c>
      <c r="AB57" s="147">
        <v>0</v>
      </c>
      <c r="AC57" s="147">
        <v>159</v>
      </c>
      <c r="AZ57" s="147">
        <v>1</v>
      </c>
      <c r="BA57" s="147">
        <f t="shared" si="10"/>
        <v>0</v>
      </c>
      <c r="BB57" s="147">
        <f t="shared" si="11"/>
        <v>0</v>
      </c>
      <c r="BC57" s="147">
        <f t="shared" si="12"/>
        <v>0</v>
      </c>
      <c r="BD57" s="147">
        <f t="shared" si="13"/>
        <v>0</v>
      </c>
      <c r="BE57" s="147">
        <f t="shared" si="14"/>
        <v>0</v>
      </c>
      <c r="CZ57" s="147">
        <v>0</v>
      </c>
    </row>
    <row r="58" spans="1:57" ht="12.75">
      <c r="A58" s="176"/>
      <c r="B58" s="177" t="s">
        <v>76</v>
      </c>
      <c r="C58" s="178" t="str">
        <f>CONCATENATE(B40," ",C40)</f>
        <v>63 Podlahy a podlahové konstrukce</v>
      </c>
      <c r="D58" s="176"/>
      <c r="E58" s="179"/>
      <c r="F58" s="179"/>
      <c r="G58" s="180"/>
      <c r="O58" s="169">
        <v>4</v>
      </c>
      <c r="BA58" s="181">
        <f>SUM(BA40:BA57)</f>
        <v>0</v>
      </c>
      <c r="BB58" s="181">
        <f>SUM(BB40:BB57)</f>
        <v>0</v>
      </c>
      <c r="BC58" s="181">
        <f>SUM(BC40:BC57)</f>
        <v>0</v>
      </c>
      <c r="BD58" s="181">
        <f>SUM(BD40:BD57)</f>
        <v>0</v>
      </c>
      <c r="BE58" s="181">
        <f>SUM(BE40:BE57)</f>
        <v>0</v>
      </c>
    </row>
    <row r="59" spans="1:15" ht="12.75">
      <c r="A59" s="162" t="s">
        <v>74</v>
      </c>
      <c r="B59" s="163" t="s">
        <v>183</v>
      </c>
      <c r="C59" s="164" t="s">
        <v>184</v>
      </c>
      <c r="D59" s="165"/>
      <c r="E59" s="166"/>
      <c r="F59" s="166"/>
      <c r="G59" s="167"/>
      <c r="H59" s="168"/>
      <c r="I59" s="168"/>
      <c r="O59" s="169">
        <v>1</v>
      </c>
    </row>
    <row r="60" spans="1:104" ht="22.5">
      <c r="A60" s="170">
        <v>43</v>
      </c>
      <c r="B60" s="171" t="s">
        <v>185</v>
      </c>
      <c r="C60" s="172" t="s">
        <v>186</v>
      </c>
      <c r="D60" s="173" t="s">
        <v>119</v>
      </c>
      <c r="E60" s="174">
        <v>1</v>
      </c>
      <c r="F60" s="174"/>
      <c r="G60" s="175"/>
      <c r="O60" s="169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 aca="true" t="shared" si="15" ref="BA60:BA74">IF(AZ60=1,G60,0)</f>
        <v>0</v>
      </c>
      <c r="BB60" s="147">
        <f aca="true" t="shared" si="16" ref="BB60:BB74">IF(AZ60=2,G60,0)</f>
        <v>0</v>
      </c>
      <c r="BC60" s="147">
        <f aca="true" t="shared" si="17" ref="BC60:BC74">IF(AZ60=3,G60,0)</f>
        <v>0</v>
      </c>
      <c r="BD60" s="147">
        <f aca="true" t="shared" si="18" ref="BD60:BD74">IF(AZ60=4,G60,0)</f>
        <v>0</v>
      </c>
      <c r="BE60" s="147">
        <f aca="true" t="shared" si="19" ref="BE60:BE74">IF(AZ60=5,G60,0)</f>
        <v>0</v>
      </c>
      <c r="CZ60" s="147">
        <v>0.04025</v>
      </c>
    </row>
    <row r="61" spans="1:104" ht="12.75">
      <c r="A61" s="170">
        <v>44</v>
      </c>
      <c r="B61" s="171" t="s">
        <v>187</v>
      </c>
      <c r="C61" s="172" t="s">
        <v>188</v>
      </c>
      <c r="D61" s="173" t="s">
        <v>75</v>
      </c>
      <c r="E61" s="174">
        <v>12</v>
      </c>
      <c r="F61" s="174"/>
      <c r="G61" s="175"/>
      <c r="O61" s="169">
        <v>2</v>
      </c>
      <c r="AA61" s="147">
        <v>12</v>
      </c>
      <c r="AB61" s="147">
        <v>0</v>
      </c>
      <c r="AC61" s="147">
        <v>1</v>
      </c>
      <c r="AZ61" s="147">
        <v>1</v>
      </c>
      <c r="BA61" s="147">
        <f t="shared" si="15"/>
        <v>0</v>
      </c>
      <c r="BB61" s="147">
        <f t="shared" si="16"/>
        <v>0</v>
      </c>
      <c r="BC61" s="147">
        <f t="shared" si="17"/>
        <v>0</v>
      </c>
      <c r="BD61" s="147">
        <f t="shared" si="18"/>
        <v>0</v>
      </c>
      <c r="BE61" s="147">
        <f t="shared" si="19"/>
        <v>0</v>
      </c>
      <c r="CZ61" s="147">
        <v>0</v>
      </c>
    </row>
    <row r="62" spans="1:104" ht="12.75">
      <c r="A62" s="170">
        <v>45</v>
      </c>
      <c r="B62" s="171" t="s">
        <v>187</v>
      </c>
      <c r="C62" s="172" t="s">
        <v>189</v>
      </c>
      <c r="D62" s="173" t="s">
        <v>75</v>
      </c>
      <c r="E62" s="174">
        <v>14</v>
      </c>
      <c r="F62" s="174"/>
      <c r="G62" s="175"/>
      <c r="O62" s="169">
        <v>2</v>
      </c>
      <c r="AA62" s="147">
        <v>12</v>
      </c>
      <c r="AB62" s="147">
        <v>0</v>
      </c>
      <c r="AC62" s="147">
        <v>2</v>
      </c>
      <c r="AZ62" s="147">
        <v>1</v>
      </c>
      <c r="BA62" s="147">
        <f t="shared" si="15"/>
        <v>0</v>
      </c>
      <c r="BB62" s="147">
        <f t="shared" si="16"/>
        <v>0</v>
      </c>
      <c r="BC62" s="147">
        <f t="shared" si="17"/>
        <v>0</v>
      </c>
      <c r="BD62" s="147">
        <f t="shared" si="18"/>
        <v>0</v>
      </c>
      <c r="BE62" s="147">
        <f t="shared" si="19"/>
        <v>0</v>
      </c>
      <c r="CZ62" s="147">
        <v>0</v>
      </c>
    </row>
    <row r="63" spans="1:104" ht="22.5">
      <c r="A63" s="170">
        <v>46</v>
      </c>
      <c r="B63" s="171" t="s">
        <v>187</v>
      </c>
      <c r="C63" s="172" t="s">
        <v>190</v>
      </c>
      <c r="D63" s="173" t="s">
        <v>98</v>
      </c>
      <c r="E63" s="174">
        <v>1</v>
      </c>
      <c r="F63" s="174"/>
      <c r="G63" s="175"/>
      <c r="O63" s="169">
        <v>2</v>
      </c>
      <c r="AA63" s="147">
        <v>12</v>
      </c>
      <c r="AB63" s="147">
        <v>0</v>
      </c>
      <c r="AC63" s="147">
        <v>60</v>
      </c>
      <c r="AZ63" s="147">
        <v>1</v>
      </c>
      <c r="BA63" s="147">
        <f t="shared" si="15"/>
        <v>0</v>
      </c>
      <c r="BB63" s="147">
        <f t="shared" si="16"/>
        <v>0</v>
      </c>
      <c r="BC63" s="147">
        <f t="shared" si="17"/>
        <v>0</v>
      </c>
      <c r="BD63" s="147">
        <f t="shared" si="18"/>
        <v>0</v>
      </c>
      <c r="BE63" s="147">
        <f t="shared" si="19"/>
        <v>0</v>
      </c>
      <c r="CZ63" s="147">
        <v>0</v>
      </c>
    </row>
    <row r="64" spans="1:104" ht="12.75">
      <c r="A64" s="170">
        <v>47</v>
      </c>
      <c r="B64" s="171" t="s">
        <v>191</v>
      </c>
      <c r="C64" s="172" t="s">
        <v>192</v>
      </c>
      <c r="D64" s="173" t="s">
        <v>75</v>
      </c>
      <c r="E64" s="174">
        <v>1</v>
      </c>
      <c r="F64" s="174"/>
      <c r="G64" s="175"/>
      <c r="O64" s="169">
        <v>2</v>
      </c>
      <c r="AA64" s="147">
        <v>12</v>
      </c>
      <c r="AB64" s="147">
        <v>0</v>
      </c>
      <c r="AC64" s="147">
        <v>3</v>
      </c>
      <c r="AZ64" s="147">
        <v>1</v>
      </c>
      <c r="BA64" s="147">
        <f t="shared" si="15"/>
        <v>0</v>
      </c>
      <c r="BB64" s="147">
        <f t="shared" si="16"/>
        <v>0</v>
      </c>
      <c r="BC64" s="147">
        <f t="shared" si="17"/>
        <v>0</v>
      </c>
      <c r="BD64" s="147">
        <f t="shared" si="18"/>
        <v>0</v>
      </c>
      <c r="BE64" s="147">
        <f t="shared" si="19"/>
        <v>0</v>
      </c>
      <c r="CZ64" s="147">
        <v>0</v>
      </c>
    </row>
    <row r="65" spans="1:104" ht="12.75">
      <c r="A65" s="170">
        <v>48</v>
      </c>
      <c r="B65" s="171" t="s">
        <v>193</v>
      </c>
      <c r="C65" s="172" t="s">
        <v>194</v>
      </c>
      <c r="D65" s="173" t="s">
        <v>98</v>
      </c>
      <c r="E65" s="174">
        <v>1</v>
      </c>
      <c r="F65" s="174"/>
      <c r="G65" s="175"/>
      <c r="O65" s="169">
        <v>2</v>
      </c>
      <c r="AA65" s="147">
        <v>12</v>
      </c>
      <c r="AB65" s="147">
        <v>0</v>
      </c>
      <c r="AC65" s="147">
        <v>4</v>
      </c>
      <c r="AZ65" s="147">
        <v>1</v>
      </c>
      <c r="BA65" s="147">
        <f t="shared" si="15"/>
        <v>0</v>
      </c>
      <c r="BB65" s="147">
        <f t="shared" si="16"/>
        <v>0</v>
      </c>
      <c r="BC65" s="147">
        <f t="shared" si="17"/>
        <v>0</v>
      </c>
      <c r="BD65" s="147">
        <f t="shared" si="18"/>
        <v>0</v>
      </c>
      <c r="BE65" s="147">
        <f t="shared" si="19"/>
        <v>0</v>
      </c>
      <c r="CZ65" s="147">
        <v>0</v>
      </c>
    </row>
    <row r="66" spans="1:104" ht="12.75">
      <c r="A66" s="170">
        <v>49</v>
      </c>
      <c r="B66" s="171" t="s">
        <v>195</v>
      </c>
      <c r="C66" s="172" t="s">
        <v>196</v>
      </c>
      <c r="D66" s="173" t="s">
        <v>75</v>
      </c>
      <c r="E66" s="174">
        <v>23</v>
      </c>
      <c r="F66" s="174"/>
      <c r="G66" s="175"/>
      <c r="O66" s="169">
        <v>2</v>
      </c>
      <c r="AA66" s="147">
        <v>12</v>
      </c>
      <c r="AB66" s="147">
        <v>0</v>
      </c>
      <c r="AC66" s="147">
        <v>5</v>
      </c>
      <c r="AZ66" s="147">
        <v>1</v>
      </c>
      <c r="BA66" s="147">
        <f t="shared" si="15"/>
        <v>0</v>
      </c>
      <c r="BB66" s="147">
        <f t="shared" si="16"/>
        <v>0</v>
      </c>
      <c r="BC66" s="147">
        <f t="shared" si="17"/>
        <v>0</v>
      </c>
      <c r="BD66" s="147">
        <f t="shared" si="18"/>
        <v>0</v>
      </c>
      <c r="BE66" s="147">
        <f t="shared" si="19"/>
        <v>0</v>
      </c>
      <c r="CZ66" s="147">
        <v>0</v>
      </c>
    </row>
    <row r="67" spans="1:104" ht="12.75">
      <c r="A67" s="170">
        <v>50</v>
      </c>
      <c r="B67" s="171" t="s">
        <v>197</v>
      </c>
      <c r="C67" s="172" t="s">
        <v>198</v>
      </c>
      <c r="D67" s="173" t="s">
        <v>75</v>
      </c>
      <c r="E67" s="174">
        <v>2</v>
      </c>
      <c r="F67" s="174"/>
      <c r="G67" s="175"/>
      <c r="O67" s="169">
        <v>2</v>
      </c>
      <c r="AA67" s="147">
        <v>12</v>
      </c>
      <c r="AB67" s="147">
        <v>0</v>
      </c>
      <c r="AC67" s="147">
        <v>6</v>
      </c>
      <c r="AZ67" s="147">
        <v>1</v>
      </c>
      <c r="BA67" s="147">
        <f t="shared" si="15"/>
        <v>0</v>
      </c>
      <c r="BB67" s="147">
        <f t="shared" si="16"/>
        <v>0</v>
      </c>
      <c r="BC67" s="147">
        <f t="shared" si="17"/>
        <v>0</v>
      </c>
      <c r="BD67" s="147">
        <f t="shared" si="18"/>
        <v>0</v>
      </c>
      <c r="BE67" s="147">
        <f t="shared" si="19"/>
        <v>0</v>
      </c>
      <c r="CZ67" s="147">
        <v>0</v>
      </c>
    </row>
    <row r="68" spans="1:104" ht="12.75">
      <c r="A68" s="170">
        <v>51</v>
      </c>
      <c r="B68" s="171" t="s">
        <v>199</v>
      </c>
      <c r="C68" s="172" t="s">
        <v>200</v>
      </c>
      <c r="D68" s="173" t="s">
        <v>75</v>
      </c>
      <c r="E68" s="174">
        <v>1</v>
      </c>
      <c r="F68" s="174"/>
      <c r="G68" s="175"/>
      <c r="O68" s="169">
        <v>2</v>
      </c>
      <c r="AA68" s="147">
        <v>12</v>
      </c>
      <c r="AB68" s="147">
        <v>0</v>
      </c>
      <c r="AC68" s="147">
        <v>7</v>
      </c>
      <c r="AZ68" s="147">
        <v>1</v>
      </c>
      <c r="BA68" s="147">
        <f t="shared" si="15"/>
        <v>0</v>
      </c>
      <c r="BB68" s="147">
        <f t="shared" si="16"/>
        <v>0</v>
      </c>
      <c r="BC68" s="147">
        <f t="shared" si="17"/>
        <v>0</v>
      </c>
      <c r="BD68" s="147">
        <f t="shared" si="18"/>
        <v>0</v>
      </c>
      <c r="BE68" s="147">
        <f t="shared" si="19"/>
        <v>0</v>
      </c>
      <c r="CZ68" s="147">
        <v>0</v>
      </c>
    </row>
    <row r="69" spans="1:104" ht="12.75">
      <c r="A69" s="170">
        <v>52</v>
      </c>
      <c r="B69" s="171" t="s">
        <v>201</v>
      </c>
      <c r="C69" s="172" t="s">
        <v>202</v>
      </c>
      <c r="D69" s="173" t="s">
        <v>98</v>
      </c>
      <c r="E69" s="174">
        <v>1</v>
      </c>
      <c r="F69" s="174"/>
      <c r="G69" s="175"/>
      <c r="O69" s="169">
        <v>2</v>
      </c>
      <c r="AA69" s="147">
        <v>12</v>
      </c>
      <c r="AB69" s="147">
        <v>0</v>
      </c>
      <c r="AC69" s="147">
        <v>8</v>
      </c>
      <c r="AZ69" s="147">
        <v>1</v>
      </c>
      <c r="BA69" s="147">
        <f t="shared" si="15"/>
        <v>0</v>
      </c>
      <c r="BB69" s="147">
        <f t="shared" si="16"/>
        <v>0</v>
      </c>
      <c r="BC69" s="147">
        <f t="shared" si="17"/>
        <v>0</v>
      </c>
      <c r="BD69" s="147">
        <f t="shared" si="18"/>
        <v>0</v>
      </c>
      <c r="BE69" s="147">
        <f t="shared" si="19"/>
        <v>0</v>
      </c>
      <c r="CZ69" s="147">
        <v>0</v>
      </c>
    </row>
    <row r="70" spans="1:104" ht="12.75">
      <c r="A70" s="170">
        <v>53</v>
      </c>
      <c r="B70" s="171" t="s">
        <v>203</v>
      </c>
      <c r="C70" s="172" t="s">
        <v>204</v>
      </c>
      <c r="D70" s="173" t="s">
        <v>98</v>
      </c>
      <c r="E70" s="174">
        <v>1</v>
      </c>
      <c r="F70" s="174"/>
      <c r="G70" s="175"/>
      <c r="O70" s="169">
        <v>2</v>
      </c>
      <c r="AA70" s="147">
        <v>12</v>
      </c>
      <c r="AB70" s="147">
        <v>0</v>
      </c>
      <c r="AC70" s="147">
        <v>9</v>
      </c>
      <c r="AZ70" s="147">
        <v>1</v>
      </c>
      <c r="BA70" s="147">
        <f t="shared" si="15"/>
        <v>0</v>
      </c>
      <c r="BB70" s="147">
        <f t="shared" si="16"/>
        <v>0</v>
      </c>
      <c r="BC70" s="147">
        <f t="shared" si="17"/>
        <v>0</v>
      </c>
      <c r="BD70" s="147">
        <f t="shared" si="18"/>
        <v>0</v>
      </c>
      <c r="BE70" s="147">
        <f t="shared" si="19"/>
        <v>0</v>
      </c>
      <c r="CZ70" s="147">
        <v>0</v>
      </c>
    </row>
    <row r="71" spans="1:104" ht="12.75">
      <c r="A71" s="170">
        <v>54</v>
      </c>
      <c r="B71" s="171" t="s">
        <v>205</v>
      </c>
      <c r="C71" s="172" t="s">
        <v>206</v>
      </c>
      <c r="D71" s="173" t="s">
        <v>98</v>
      </c>
      <c r="E71" s="174">
        <v>1</v>
      </c>
      <c r="F71" s="174"/>
      <c r="G71" s="175"/>
      <c r="O71" s="169">
        <v>2</v>
      </c>
      <c r="AA71" s="147">
        <v>12</v>
      </c>
      <c r="AB71" s="147">
        <v>0</v>
      </c>
      <c r="AC71" s="147">
        <v>10</v>
      </c>
      <c r="AZ71" s="147">
        <v>1</v>
      </c>
      <c r="BA71" s="147">
        <f t="shared" si="15"/>
        <v>0</v>
      </c>
      <c r="BB71" s="147">
        <f t="shared" si="16"/>
        <v>0</v>
      </c>
      <c r="BC71" s="147">
        <f t="shared" si="17"/>
        <v>0</v>
      </c>
      <c r="BD71" s="147">
        <f t="shared" si="18"/>
        <v>0</v>
      </c>
      <c r="BE71" s="147">
        <f t="shared" si="19"/>
        <v>0</v>
      </c>
      <c r="CZ71" s="147">
        <v>0</v>
      </c>
    </row>
    <row r="72" spans="1:104" ht="12.75">
      <c r="A72" s="170">
        <v>55</v>
      </c>
      <c r="B72" s="171" t="s">
        <v>207</v>
      </c>
      <c r="C72" s="172" t="s">
        <v>208</v>
      </c>
      <c r="D72" s="173" t="s">
        <v>98</v>
      </c>
      <c r="E72" s="174">
        <v>1</v>
      </c>
      <c r="F72" s="174"/>
      <c r="G72" s="175"/>
      <c r="O72" s="169">
        <v>2</v>
      </c>
      <c r="AA72" s="147">
        <v>12</v>
      </c>
      <c r="AB72" s="147">
        <v>0</v>
      </c>
      <c r="AC72" s="147">
        <v>11</v>
      </c>
      <c r="AZ72" s="147">
        <v>1</v>
      </c>
      <c r="BA72" s="147">
        <f t="shared" si="15"/>
        <v>0</v>
      </c>
      <c r="BB72" s="147">
        <f t="shared" si="16"/>
        <v>0</v>
      </c>
      <c r="BC72" s="147">
        <f t="shared" si="17"/>
        <v>0</v>
      </c>
      <c r="BD72" s="147">
        <f t="shared" si="18"/>
        <v>0</v>
      </c>
      <c r="BE72" s="147">
        <f t="shared" si="19"/>
        <v>0</v>
      </c>
      <c r="CZ72" s="147">
        <v>0</v>
      </c>
    </row>
    <row r="73" spans="1:104" ht="12.75">
      <c r="A73" s="170">
        <v>56</v>
      </c>
      <c r="B73" s="171" t="s">
        <v>209</v>
      </c>
      <c r="C73" s="172" t="s">
        <v>210</v>
      </c>
      <c r="D73" s="173" t="s">
        <v>75</v>
      </c>
      <c r="E73" s="174">
        <v>25</v>
      </c>
      <c r="F73" s="174"/>
      <c r="G73" s="175"/>
      <c r="O73" s="169">
        <v>2</v>
      </c>
      <c r="AA73" s="147">
        <v>12</v>
      </c>
      <c r="AB73" s="147">
        <v>0</v>
      </c>
      <c r="AC73" s="147">
        <v>12</v>
      </c>
      <c r="AZ73" s="147">
        <v>1</v>
      </c>
      <c r="BA73" s="147">
        <f t="shared" si="15"/>
        <v>0</v>
      </c>
      <c r="BB73" s="147">
        <f t="shared" si="16"/>
        <v>0</v>
      </c>
      <c r="BC73" s="147">
        <f t="shared" si="17"/>
        <v>0</v>
      </c>
      <c r="BD73" s="147">
        <f t="shared" si="18"/>
        <v>0</v>
      </c>
      <c r="BE73" s="147">
        <f t="shared" si="19"/>
        <v>0</v>
      </c>
      <c r="CZ73" s="147">
        <v>0</v>
      </c>
    </row>
    <row r="74" spans="1:104" ht="12.75">
      <c r="A74" s="170">
        <v>57</v>
      </c>
      <c r="B74" s="171" t="s">
        <v>211</v>
      </c>
      <c r="C74" s="172" t="s">
        <v>212</v>
      </c>
      <c r="D74" s="173" t="s">
        <v>98</v>
      </c>
      <c r="E74" s="174">
        <v>1</v>
      </c>
      <c r="F74" s="174"/>
      <c r="G74" s="175"/>
      <c r="O74" s="169">
        <v>2</v>
      </c>
      <c r="AA74" s="147">
        <v>12</v>
      </c>
      <c r="AB74" s="147">
        <v>0</v>
      </c>
      <c r="AC74" s="147">
        <v>13</v>
      </c>
      <c r="AZ74" s="147">
        <v>1</v>
      </c>
      <c r="BA74" s="147">
        <f t="shared" si="15"/>
        <v>0</v>
      </c>
      <c r="BB74" s="147">
        <f t="shared" si="16"/>
        <v>0</v>
      </c>
      <c r="BC74" s="147">
        <f t="shared" si="17"/>
        <v>0</v>
      </c>
      <c r="BD74" s="147">
        <f t="shared" si="18"/>
        <v>0</v>
      </c>
      <c r="BE74" s="147">
        <f t="shared" si="19"/>
        <v>0</v>
      </c>
      <c r="CZ74" s="147">
        <v>0</v>
      </c>
    </row>
    <row r="75" spans="1:57" ht="12.75">
      <c r="A75" s="176"/>
      <c r="B75" s="177" t="s">
        <v>76</v>
      </c>
      <c r="C75" s="178" t="str">
        <f>CONCATENATE(B59," ",C59)</f>
        <v>64 Výplně otvorů</v>
      </c>
      <c r="D75" s="176"/>
      <c r="E75" s="179"/>
      <c r="F75" s="179"/>
      <c r="G75" s="180"/>
      <c r="O75" s="169">
        <v>4</v>
      </c>
      <c r="BA75" s="181">
        <f>SUM(BA59:BA74)</f>
        <v>0</v>
      </c>
      <c r="BB75" s="181">
        <f>SUM(BB59:BB74)</f>
        <v>0</v>
      </c>
      <c r="BC75" s="181">
        <f>SUM(BC59:BC74)</f>
        <v>0</v>
      </c>
      <c r="BD75" s="181">
        <f>SUM(BD59:BD74)</f>
        <v>0</v>
      </c>
      <c r="BE75" s="181">
        <f>SUM(BE59:BE74)</f>
        <v>0</v>
      </c>
    </row>
    <row r="76" spans="1:15" ht="12.75">
      <c r="A76" s="162" t="s">
        <v>74</v>
      </c>
      <c r="B76" s="163" t="s">
        <v>213</v>
      </c>
      <c r="C76" s="164" t="s">
        <v>214</v>
      </c>
      <c r="D76" s="165"/>
      <c r="E76" s="166"/>
      <c r="F76" s="166"/>
      <c r="G76" s="167"/>
      <c r="H76" s="168"/>
      <c r="I76" s="168"/>
      <c r="O76" s="169">
        <v>1</v>
      </c>
    </row>
    <row r="77" spans="1:104" ht="12.75">
      <c r="A77" s="170">
        <v>58</v>
      </c>
      <c r="B77" s="171" t="s">
        <v>215</v>
      </c>
      <c r="C77" s="172" t="s">
        <v>216</v>
      </c>
      <c r="D77" s="173" t="s">
        <v>86</v>
      </c>
      <c r="E77" s="174">
        <v>180</v>
      </c>
      <c r="F77" s="174"/>
      <c r="G77" s="175"/>
      <c r="O77" s="169">
        <v>2</v>
      </c>
      <c r="AA77" s="147">
        <v>1</v>
      </c>
      <c r="AB77" s="147">
        <v>1</v>
      </c>
      <c r="AC77" s="147">
        <v>1</v>
      </c>
      <c r="AZ77" s="147">
        <v>1</v>
      </c>
      <c r="BA77" s="147">
        <f>IF(AZ77=1,G77,0)</f>
        <v>0</v>
      </c>
      <c r="BB77" s="147">
        <f>IF(AZ77=2,G77,0)</f>
        <v>0</v>
      </c>
      <c r="BC77" s="147">
        <f>IF(AZ77=3,G77,0)</f>
        <v>0</v>
      </c>
      <c r="BD77" s="147">
        <f>IF(AZ77=4,G77,0)</f>
        <v>0</v>
      </c>
      <c r="BE77" s="147">
        <f>IF(AZ77=5,G77,0)</f>
        <v>0</v>
      </c>
      <c r="CZ77" s="147">
        <v>0.03459</v>
      </c>
    </row>
    <row r="78" spans="1:57" ht="12.75">
      <c r="A78" s="176"/>
      <c r="B78" s="177" t="s">
        <v>76</v>
      </c>
      <c r="C78" s="178" t="str">
        <f>CONCATENATE(B76," ",C76)</f>
        <v>94 Lešení a stavební výtahy</v>
      </c>
      <c r="D78" s="176"/>
      <c r="E78" s="179"/>
      <c r="F78" s="179"/>
      <c r="G78" s="180"/>
      <c r="O78" s="169">
        <v>4</v>
      </c>
      <c r="BA78" s="181">
        <f>SUM(BA76:BA77)</f>
        <v>0</v>
      </c>
      <c r="BB78" s="181">
        <f>SUM(BB76:BB77)</f>
        <v>0</v>
      </c>
      <c r="BC78" s="181">
        <f>SUM(BC76:BC77)</f>
        <v>0</v>
      </c>
      <c r="BD78" s="181">
        <f>SUM(BD76:BD77)</f>
        <v>0</v>
      </c>
      <c r="BE78" s="181">
        <f>SUM(BE76:BE77)</f>
        <v>0</v>
      </c>
    </row>
    <row r="79" spans="1:15" ht="12.75">
      <c r="A79" s="162" t="s">
        <v>74</v>
      </c>
      <c r="B79" s="163" t="s">
        <v>217</v>
      </c>
      <c r="C79" s="164" t="s">
        <v>218</v>
      </c>
      <c r="D79" s="165"/>
      <c r="E79" s="166"/>
      <c r="F79" s="166"/>
      <c r="G79" s="167"/>
      <c r="H79" s="168"/>
      <c r="I79" s="168"/>
      <c r="O79" s="169">
        <v>1</v>
      </c>
    </row>
    <row r="80" spans="1:104" ht="12.75">
      <c r="A80" s="170">
        <v>59</v>
      </c>
      <c r="B80" s="171" t="s">
        <v>219</v>
      </c>
      <c r="C80" s="172" t="s">
        <v>220</v>
      </c>
      <c r="D80" s="173" t="s">
        <v>86</v>
      </c>
      <c r="E80" s="174">
        <v>180</v>
      </c>
      <c r="F80" s="174"/>
      <c r="G80" s="175"/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>IF(AZ80=1,G80,0)</f>
        <v>0</v>
      </c>
      <c r="BB80" s="147">
        <f>IF(AZ80=2,G80,0)</f>
        <v>0</v>
      </c>
      <c r="BC80" s="147">
        <f>IF(AZ80=3,G80,0)</f>
        <v>0</v>
      </c>
      <c r="BD80" s="147">
        <f>IF(AZ80=4,G80,0)</f>
        <v>0</v>
      </c>
      <c r="BE80" s="147">
        <f>IF(AZ80=5,G80,0)</f>
        <v>0</v>
      </c>
      <c r="CZ80" s="147">
        <v>0.00205</v>
      </c>
    </row>
    <row r="81" spans="1:57" ht="12.75">
      <c r="A81" s="176"/>
      <c r="B81" s="177" t="s">
        <v>76</v>
      </c>
      <c r="C81" s="178" t="str">
        <f>CONCATENATE(B79," ",C79)</f>
        <v>95 Dokončovací konstrukce na pozemních stavbách</v>
      </c>
      <c r="D81" s="176"/>
      <c r="E81" s="179"/>
      <c r="F81" s="179"/>
      <c r="G81" s="180"/>
      <c r="O81" s="169">
        <v>4</v>
      </c>
      <c r="BA81" s="181">
        <f>SUM(BA79:BA80)</f>
        <v>0</v>
      </c>
      <c r="BB81" s="181">
        <f>SUM(BB79:BB80)</f>
        <v>0</v>
      </c>
      <c r="BC81" s="181">
        <f>SUM(BC79:BC80)</f>
        <v>0</v>
      </c>
      <c r="BD81" s="181">
        <f>SUM(BD79:BD80)</f>
        <v>0</v>
      </c>
      <c r="BE81" s="181">
        <f>SUM(BE79:BE80)</f>
        <v>0</v>
      </c>
    </row>
    <row r="82" spans="1:15" ht="12.75">
      <c r="A82" s="162" t="s">
        <v>74</v>
      </c>
      <c r="B82" s="163" t="s">
        <v>221</v>
      </c>
      <c r="C82" s="164" t="s">
        <v>222</v>
      </c>
      <c r="D82" s="165"/>
      <c r="E82" s="166"/>
      <c r="F82" s="166"/>
      <c r="G82" s="167"/>
      <c r="H82" s="168"/>
      <c r="I82" s="168"/>
      <c r="O82" s="169">
        <v>1</v>
      </c>
    </row>
    <row r="83" spans="1:104" ht="12.75">
      <c r="A83" s="170">
        <v>60</v>
      </c>
      <c r="B83" s="171" t="s">
        <v>223</v>
      </c>
      <c r="C83" s="172" t="s">
        <v>224</v>
      </c>
      <c r="D83" s="173" t="s">
        <v>86</v>
      </c>
      <c r="E83" s="174">
        <v>7</v>
      </c>
      <c r="F83" s="174"/>
      <c r="G83" s="175"/>
      <c r="O83" s="169">
        <v>2</v>
      </c>
      <c r="AA83" s="147">
        <v>1</v>
      </c>
      <c r="AB83" s="147">
        <v>1</v>
      </c>
      <c r="AC83" s="147">
        <v>1</v>
      </c>
      <c r="AZ83" s="147">
        <v>1</v>
      </c>
      <c r="BA83" s="147">
        <f aca="true" t="shared" si="20" ref="BA83:BA88">IF(AZ83=1,G83,0)</f>
        <v>0</v>
      </c>
      <c r="BB83" s="147">
        <f aca="true" t="shared" si="21" ref="BB83:BB88">IF(AZ83=2,G83,0)</f>
        <v>0</v>
      </c>
      <c r="BC83" s="147">
        <f aca="true" t="shared" si="22" ref="BC83:BC88">IF(AZ83=3,G83,0)</f>
        <v>0</v>
      </c>
      <c r="BD83" s="147">
        <f aca="true" t="shared" si="23" ref="BD83:BD88">IF(AZ83=4,G83,0)</f>
        <v>0</v>
      </c>
      <c r="BE83" s="147">
        <f aca="true" t="shared" si="24" ref="BE83:BE88">IF(AZ83=5,G83,0)</f>
        <v>0</v>
      </c>
      <c r="CZ83" s="147">
        <v>0.00067</v>
      </c>
    </row>
    <row r="84" spans="1:104" ht="12.75">
      <c r="A84" s="170">
        <v>61</v>
      </c>
      <c r="B84" s="171" t="s">
        <v>225</v>
      </c>
      <c r="C84" s="172" t="s">
        <v>226</v>
      </c>
      <c r="D84" s="173" t="s">
        <v>86</v>
      </c>
      <c r="E84" s="174">
        <v>0</v>
      </c>
      <c r="F84" s="174"/>
      <c r="G84" s="175"/>
      <c r="O84" s="169">
        <v>2</v>
      </c>
      <c r="AA84" s="147">
        <v>1</v>
      </c>
      <c r="AB84" s="147">
        <v>1</v>
      </c>
      <c r="AC84" s="147">
        <v>1</v>
      </c>
      <c r="AZ84" s="147">
        <v>1</v>
      </c>
      <c r="BA84" s="147">
        <f t="shared" si="20"/>
        <v>0</v>
      </c>
      <c r="BB84" s="147">
        <f t="shared" si="21"/>
        <v>0</v>
      </c>
      <c r="BC84" s="147">
        <f t="shared" si="22"/>
        <v>0</v>
      </c>
      <c r="BD84" s="147">
        <f t="shared" si="23"/>
        <v>0</v>
      </c>
      <c r="BE84" s="147">
        <f t="shared" si="24"/>
        <v>0</v>
      </c>
      <c r="CZ84" s="147">
        <v>0</v>
      </c>
    </row>
    <row r="85" spans="1:104" ht="12.75">
      <c r="A85" s="170">
        <v>62</v>
      </c>
      <c r="B85" s="171" t="s">
        <v>227</v>
      </c>
      <c r="C85" s="172" t="s">
        <v>228</v>
      </c>
      <c r="D85" s="173" t="s">
        <v>86</v>
      </c>
      <c r="E85" s="174">
        <v>2.4</v>
      </c>
      <c r="F85" s="174"/>
      <c r="G85" s="175"/>
      <c r="O85" s="169">
        <v>2</v>
      </c>
      <c r="AA85" s="147">
        <v>1</v>
      </c>
      <c r="AB85" s="147">
        <v>1</v>
      </c>
      <c r="AC85" s="147">
        <v>1</v>
      </c>
      <c r="AZ85" s="147">
        <v>1</v>
      </c>
      <c r="BA85" s="147">
        <f t="shared" si="20"/>
        <v>0</v>
      </c>
      <c r="BB85" s="147">
        <f t="shared" si="21"/>
        <v>0</v>
      </c>
      <c r="BC85" s="147">
        <f t="shared" si="22"/>
        <v>0</v>
      </c>
      <c r="BD85" s="147">
        <f t="shared" si="23"/>
        <v>0</v>
      </c>
      <c r="BE85" s="147">
        <f t="shared" si="24"/>
        <v>0</v>
      </c>
      <c r="CZ85" s="147">
        <v>0</v>
      </c>
    </row>
    <row r="86" spans="1:104" ht="12.75">
      <c r="A86" s="170">
        <v>63</v>
      </c>
      <c r="B86" s="171" t="s">
        <v>229</v>
      </c>
      <c r="C86" s="172" t="s">
        <v>230</v>
      </c>
      <c r="D86" s="173" t="s">
        <v>86</v>
      </c>
      <c r="E86" s="174">
        <v>8.9</v>
      </c>
      <c r="F86" s="174"/>
      <c r="G86" s="175"/>
      <c r="O86" s="169">
        <v>2</v>
      </c>
      <c r="AA86" s="147">
        <v>1</v>
      </c>
      <c r="AB86" s="147">
        <v>1</v>
      </c>
      <c r="AC86" s="147">
        <v>1</v>
      </c>
      <c r="AZ86" s="147">
        <v>1</v>
      </c>
      <c r="BA86" s="147">
        <f t="shared" si="20"/>
        <v>0</v>
      </c>
      <c r="BB86" s="147">
        <f t="shared" si="21"/>
        <v>0</v>
      </c>
      <c r="BC86" s="147">
        <f t="shared" si="22"/>
        <v>0</v>
      </c>
      <c r="BD86" s="147">
        <f t="shared" si="23"/>
        <v>0</v>
      </c>
      <c r="BE86" s="147">
        <f t="shared" si="24"/>
        <v>0</v>
      </c>
      <c r="CZ86" s="147">
        <v>0.00304</v>
      </c>
    </row>
    <row r="87" spans="1:104" ht="12.75">
      <c r="A87" s="170">
        <v>64</v>
      </c>
      <c r="B87" s="171" t="s">
        <v>231</v>
      </c>
      <c r="C87" s="172" t="s">
        <v>232</v>
      </c>
      <c r="D87" s="173" t="s">
        <v>75</v>
      </c>
      <c r="E87" s="174">
        <v>7</v>
      </c>
      <c r="F87" s="174"/>
      <c r="G87" s="175"/>
      <c r="O87" s="169">
        <v>2</v>
      </c>
      <c r="AA87" s="147">
        <v>1</v>
      </c>
      <c r="AB87" s="147">
        <v>1</v>
      </c>
      <c r="AC87" s="147">
        <v>1</v>
      </c>
      <c r="AZ87" s="147">
        <v>1</v>
      </c>
      <c r="BA87" s="147">
        <f t="shared" si="20"/>
        <v>0</v>
      </c>
      <c r="BB87" s="147">
        <f t="shared" si="21"/>
        <v>0</v>
      </c>
      <c r="BC87" s="147">
        <f t="shared" si="22"/>
        <v>0</v>
      </c>
      <c r="BD87" s="147">
        <f t="shared" si="23"/>
        <v>0</v>
      </c>
      <c r="BE87" s="147">
        <f t="shared" si="24"/>
        <v>0</v>
      </c>
      <c r="CZ87" s="147">
        <v>0.01</v>
      </c>
    </row>
    <row r="88" spans="1:104" ht="12.75">
      <c r="A88" s="170">
        <v>65</v>
      </c>
      <c r="B88" s="171" t="s">
        <v>233</v>
      </c>
      <c r="C88" s="172" t="s">
        <v>234</v>
      </c>
      <c r="D88" s="173" t="s">
        <v>98</v>
      </c>
      <c r="E88" s="174">
        <v>1</v>
      </c>
      <c r="F88" s="174"/>
      <c r="G88" s="175"/>
      <c r="O88" s="169">
        <v>2</v>
      </c>
      <c r="AA88" s="147">
        <v>1</v>
      </c>
      <c r="AB88" s="147">
        <v>1</v>
      </c>
      <c r="AC88" s="147">
        <v>1</v>
      </c>
      <c r="AZ88" s="147">
        <v>1</v>
      </c>
      <c r="BA88" s="147">
        <f t="shared" si="20"/>
        <v>0</v>
      </c>
      <c r="BB88" s="147">
        <f t="shared" si="21"/>
        <v>0</v>
      </c>
      <c r="BC88" s="147">
        <f t="shared" si="22"/>
        <v>0</v>
      </c>
      <c r="BD88" s="147">
        <f t="shared" si="23"/>
        <v>0</v>
      </c>
      <c r="BE88" s="147">
        <f t="shared" si="24"/>
        <v>0</v>
      </c>
      <c r="CZ88" s="147">
        <v>0</v>
      </c>
    </row>
    <row r="89" spans="1:57" ht="12.75">
      <c r="A89" s="176"/>
      <c r="B89" s="177" t="s">
        <v>76</v>
      </c>
      <c r="C89" s="178" t="str">
        <f>CONCATENATE(B82," ",C82)</f>
        <v>96 Bourání konstrukcí</v>
      </c>
      <c r="D89" s="176"/>
      <c r="E89" s="179"/>
      <c r="F89" s="179"/>
      <c r="G89" s="180"/>
      <c r="O89" s="169">
        <v>4</v>
      </c>
      <c r="BA89" s="181">
        <f>SUM(BA82:BA88)</f>
        <v>0</v>
      </c>
      <c r="BB89" s="181">
        <f>SUM(BB82:BB88)</f>
        <v>0</v>
      </c>
      <c r="BC89" s="181">
        <f>SUM(BC82:BC88)</f>
        <v>0</v>
      </c>
      <c r="BD89" s="181">
        <f>SUM(BD82:BD88)</f>
        <v>0</v>
      </c>
      <c r="BE89" s="181">
        <f>SUM(BE82:BE88)</f>
        <v>0</v>
      </c>
    </row>
    <row r="90" spans="1:15" ht="12.75">
      <c r="A90" s="162" t="s">
        <v>74</v>
      </c>
      <c r="B90" s="163" t="s">
        <v>235</v>
      </c>
      <c r="C90" s="164" t="s">
        <v>236</v>
      </c>
      <c r="D90" s="165"/>
      <c r="E90" s="166"/>
      <c r="F90" s="166"/>
      <c r="G90" s="167"/>
      <c r="H90" s="168"/>
      <c r="I90" s="168"/>
      <c r="O90" s="169">
        <v>1</v>
      </c>
    </row>
    <row r="91" spans="1:104" ht="22.5">
      <c r="A91" s="170">
        <v>66</v>
      </c>
      <c r="B91" s="171" t="s">
        <v>237</v>
      </c>
      <c r="C91" s="172" t="s">
        <v>238</v>
      </c>
      <c r="D91" s="173" t="s">
        <v>95</v>
      </c>
      <c r="E91" s="174">
        <v>3</v>
      </c>
      <c r="F91" s="174"/>
      <c r="G91" s="175"/>
      <c r="O91" s="169">
        <v>2</v>
      </c>
      <c r="AA91" s="147">
        <v>1</v>
      </c>
      <c r="AB91" s="147">
        <v>1</v>
      </c>
      <c r="AC91" s="147">
        <v>1</v>
      </c>
      <c r="AZ91" s="147">
        <v>1</v>
      </c>
      <c r="BA91" s="147">
        <f>IF(AZ91=1,G91,0)</f>
        <v>0</v>
      </c>
      <c r="BB91" s="147">
        <f>IF(AZ91=2,G91,0)</f>
        <v>0</v>
      </c>
      <c r="BC91" s="147">
        <f>IF(AZ91=3,G91,0)</f>
        <v>0</v>
      </c>
      <c r="BD91" s="147">
        <f>IF(AZ91=4,G91,0)</f>
        <v>0</v>
      </c>
      <c r="BE91" s="147">
        <f>IF(AZ91=5,G91,0)</f>
        <v>0</v>
      </c>
      <c r="CZ91" s="147">
        <v>0.00049</v>
      </c>
    </row>
    <row r="92" spans="1:57" ht="12.75">
      <c r="A92" s="176"/>
      <c r="B92" s="177" t="s">
        <v>76</v>
      </c>
      <c r="C92" s="178" t="str">
        <f>CONCATENATE(B90," ",C90)</f>
        <v>97 Prorážení otvorů</v>
      </c>
      <c r="D92" s="176"/>
      <c r="E92" s="179"/>
      <c r="F92" s="179"/>
      <c r="G92" s="180"/>
      <c r="O92" s="169">
        <v>4</v>
      </c>
      <c r="BA92" s="181">
        <f>SUM(BA90:BA91)</f>
        <v>0</v>
      </c>
      <c r="BB92" s="181">
        <f>SUM(BB90:BB91)</f>
        <v>0</v>
      </c>
      <c r="BC92" s="181">
        <f>SUM(BC90:BC91)</f>
        <v>0</v>
      </c>
      <c r="BD92" s="181">
        <f>SUM(BD90:BD91)</f>
        <v>0</v>
      </c>
      <c r="BE92" s="181">
        <f>SUM(BE90:BE91)</f>
        <v>0</v>
      </c>
    </row>
    <row r="93" spans="1:15" ht="12.75">
      <c r="A93" s="162" t="s">
        <v>74</v>
      </c>
      <c r="B93" s="163" t="s">
        <v>239</v>
      </c>
      <c r="C93" s="164" t="s">
        <v>240</v>
      </c>
      <c r="D93" s="165"/>
      <c r="E93" s="166"/>
      <c r="F93" s="166"/>
      <c r="G93" s="167"/>
      <c r="H93" s="168"/>
      <c r="I93" s="168"/>
      <c r="O93" s="169">
        <v>1</v>
      </c>
    </row>
    <row r="94" spans="1:104" ht="12.75">
      <c r="A94" s="170">
        <v>67</v>
      </c>
      <c r="B94" s="171" t="s">
        <v>241</v>
      </c>
      <c r="C94" s="172" t="s">
        <v>242</v>
      </c>
      <c r="D94" s="173" t="s">
        <v>106</v>
      </c>
      <c r="E94" s="174">
        <v>21.70179144</v>
      </c>
      <c r="F94" s="174"/>
      <c r="G94" s="175"/>
      <c r="O94" s="169">
        <v>2</v>
      </c>
      <c r="AA94" s="147">
        <v>7</v>
      </c>
      <c r="AB94" s="147">
        <v>1</v>
      </c>
      <c r="AC94" s="147">
        <v>2</v>
      </c>
      <c r="AZ94" s="147">
        <v>1</v>
      </c>
      <c r="BA94" s="147">
        <f>IF(AZ94=1,G94,0)</f>
        <v>0</v>
      </c>
      <c r="BB94" s="147">
        <f>IF(AZ94=2,G94,0)</f>
        <v>0</v>
      </c>
      <c r="BC94" s="147">
        <f>IF(AZ94=3,G94,0)</f>
        <v>0</v>
      </c>
      <c r="BD94" s="147">
        <f>IF(AZ94=4,G94,0)</f>
        <v>0</v>
      </c>
      <c r="BE94" s="147">
        <f>IF(AZ94=5,G94,0)</f>
        <v>0</v>
      </c>
      <c r="CZ94" s="147">
        <v>0</v>
      </c>
    </row>
    <row r="95" spans="1:57" ht="12.75">
      <c r="A95" s="176"/>
      <c r="B95" s="177" t="s">
        <v>76</v>
      </c>
      <c r="C95" s="178" t="str">
        <f>CONCATENATE(B93," ",C93)</f>
        <v>99 Staveništní přesun hmot</v>
      </c>
      <c r="D95" s="176"/>
      <c r="E95" s="179"/>
      <c r="F95" s="179"/>
      <c r="G95" s="180"/>
      <c r="O95" s="169">
        <v>4</v>
      </c>
      <c r="BA95" s="181">
        <f>SUM(BA93:BA94)</f>
        <v>0</v>
      </c>
      <c r="BB95" s="181">
        <f>SUM(BB93:BB94)</f>
        <v>0</v>
      </c>
      <c r="BC95" s="181">
        <f>SUM(BC93:BC94)</f>
        <v>0</v>
      </c>
      <c r="BD95" s="181">
        <f>SUM(BD93:BD94)</f>
        <v>0</v>
      </c>
      <c r="BE95" s="181">
        <f>SUM(BE93:BE94)</f>
        <v>0</v>
      </c>
    </row>
    <row r="96" spans="1:15" ht="12.75">
      <c r="A96" s="162" t="s">
        <v>74</v>
      </c>
      <c r="B96" s="163" t="s">
        <v>243</v>
      </c>
      <c r="C96" s="164" t="s">
        <v>244</v>
      </c>
      <c r="D96" s="165"/>
      <c r="E96" s="166"/>
      <c r="F96" s="166"/>
      <c r="G96" s="167"/>
      <c r="H96" s="168"/>
      <c r="I96" s="168"/>
      <c r="O96" s="169">
        <v>1</v>
      </c>
    </row>
    <row r="97" spans="1:104" ht="12.75">
      <c r="A97" s="170">
        <v>68</v>
      </c>
      <c r="B97" s="171" t="s">
        <v>245</v>
      </c>
      <c r="C97" s="172" t="s">
        <v>246</v>
      </c>
      <c r="D97" s="173" t="s">
        <v>95</v>
      </c>
      <c r="E97" s="174">
        <v>85</v>
      </c>
      <c r="F97" s="174"/>
      <c r="G97" s="175"/>
      <c r="O97" s="169">
        <v>2</v>
      </c>
      <c r="AA97" s="147">
        <v>12</v>
      </c>
      <c r="AB97" s="147">
        <v>0</v>
      </c>
      <c r="AC97" s="147">
        <v>118</v>
      </c>
      <c r="AZ97" s="147">
        <v>1</v>
      </c>
      <c r="BA97" s="147">
        <f aca="true" t="shared" si="25" ref="BA97:BA120">IF(AZ97=1,G97,0)</f>
        <v>0</v>
      </c>
      <c r="BB97" s="147">
        <f aca="true" t="shared" si="26" ref="BB97:BB120">IF(AZ97=2,G97,0)</f>
        <v>0</v>
      </c>
      <c r="BC97" s="147">
        <f aca="true" t="shared" si="27" ref="BC97:BC120">IF(AZ97=3,G97,0)</f>
        <v>0</v>
      </c>
      <c r="BD97" s="147">
        <f aca="true" t="shared" si="28" ref="BD97:BD120">IF(AZ97=4,G97,0)</f>
        <v>0</v>
      </c>
      <c r="BE97" s="147">
        <f aca="true" t="shared" si="29" ref="BE97:BE120">IF(AZ97=5,G97,0)</f>
        <v>0</v>
      </c>
      <c r="CZ97" s="147">
        <v>0</v>
      </c>
    </row>
    <row r="98" spans="1:104" ht="12.75">
      <c r="A98" s="170">
        <v>69</v>
      </c>
      <c r="B98" s="171" t="s">
        <v>247</v>
      </c>
      <c r="C98" s="172" t="s">
        <v>248</v>
      </c>
      <c r="D98" s="173" t="s">
        <v>95</v>
      </c>
      <c r="E98" s="174">
        <v>125</v>
      </c>
      <c r="F98" s="174"/>
      <c r="G98" s="175"/>
      <c r="O98" s="169">
        <v>2</v>
      </c>
      <c r="AA98" s="147">
        <v>12</v>
      </c>
      <c r="AB98" s="147">
        <v>0</v>
      </c>
      <c r="AC98" s="147">
        <v>119</v>
      </c>
      <c r="AZ98" s="147">
        <v>1</v>
      </c>
      <c r="BA98" s="147">
        <f t="shared" si="25"/>
        <v>0</v>
      </c>
      <c r="BB98" s="147">
        <f t="shared" si="26"/>
        <v>0</v>
      </c>
      <c r="BC98" s="147">
        <f t="shared" si="27"/>
        <v>0</v>
      </c>
      <c r="BD98" s="147">
        <f t="shared" si="28"/>
        <v>0</v>
      </c>
      <c r="BE98" s="147">
        <f t="shared" si="29"/>
        <v>0</v>
      </c>
      <c r="CZ98" s="147">
        <v>0</v>
      </c>
    </row>
    <row r="99" spans="1:104" ht="12.75">
      <c r="A99" s="170">
        <v>70</v>
      </c>
      <c r="B99" s="171" t="s">
        <v>249</v>
      </c>
      <c r="C99" s="172" t="s">
        <v>250</v>
      </c>
      <c r="D99" s="173" t="s">
        <v>95</v>
      </c>
      <c r="E99" s="174">
        <v>45</v>
      </c>
      <c r="F99" s="174"/>
      <c r="G99" s="175"/>
      <c r="O99" s="169">
        <v>2</v>
      </c>
      <c r="AA99" s="147">
        <v>12</v>
      </c>
      <c r="AB99" s="147">
        <v>0</v>
      </c>
      <c r="AC99" s="147">
        <v>123</v>
      </c>
      <c r="AZ99" s="147">
        <v>1</v>
      </c>
      <c r="BA99" s="147">
        <f t="shared" si="25"/>
        <v>0</v>
      </c>
      <c r="BB99" s="147">
        <f t="shared" si="26"/>
        <v>0</v>
      </c>
      <c r="BC99" s="147">
        <f t="shared" si="27"/>
        <v>0</v>
      </c>
      <c r="BD99" s="147">
        <f t="shared" si="28"/>
        <v>0</v>
      </c>
      <c r="BE99" s="147">
        <f t="shared" si="29"/>
        <v>0</v>
      </c>
      <c r="CZ99" s="147">
        <v>0</v>
      </c>
    </row>
    <row r="100" spans="1:104" ht="12.75">
      <c r="A100" s="170">
        <v>71</v>
      </c>
      <c r="B100" s="171" t="s">
        <v>251</v>
      </c>
      <c r="C100" s="172" t="s">
        <v>252</v>
      </c>
      <c r="D100" s="173" t="s">
        <v>75</v>
      </c>
      <c r="E100" s="174">
        <v>1</v>
      </c>
      <c r="F100" s="174"/>
      <c r="G100" s="175"/>
      <c r="O100" s="169">
        <v>2</v>
      </c>
      <c r="AA100" s="147">
        <v>12</v>
      </c>
      <c r="AB100" s="147">
        <v>0</v>
      </c>
      <c r="AC100" s="147">
        <v>124</v>
      </c>
      <c r="AZ100" s="147">
        <v>1</v>
      </c>
      <c r="BA100" s="147">
        <f t="shared" si="25"/>
        <v>0</v>
      </c>
      <c r="BB100" s="147">
        <f t="shared" si="26"/>
        <v>0</v>
      </c>
      <c r="BC100" s="147">
        <f t="shared" si="27"/>
        <v>0</v>
      </c>
      <c r="BD100" s="147">
        <f t="shared" si="28"/>
        <v>0</v>
      </c>
      <c r="BE100" s="147">
        <f t="shared" si="29"/>
        <v>0</v>
      </c>
      <c r="CZ100" s="147">
        <v>0</v>
      </c>
    </row>
    <row r="101" spans="1:104" ht="12.75">
      <c r="A101" s="170">
        <v>72</v>
      </c>
      <c r="B101" s="171" t="s">
        <v>253</v>
      </c>
      <c r="C101" s="172" t="s">
        <v>254</v>
      </c>
      <c r="D101" s="173" t="s">
        <v>75</v>
      </c>
      <c r="E101" s="174">
        <v>10</v>
      </c>
      <c r="F101" s="174"/>
      <c r="G101" s="175"/>
      <c r="O101" s="169">
        <v>2</v>
      </c>
      <c r="AA101" s="147">
        <v>12</v>
      </c>
      <c r="AB101" s="147">
        <v>0</v>
      </c>
      <c r="AC101" s="147">
        <v>125</v>
      </c>
      <c r="AZ101" s="147">
        <v>1</v>
      </c>
      <c r="BA101" s="147">
        <f t="shared" si="25"/>
        <v>0</v>
      </c>
      <c r="BB101" s="147">
        <f t="shared" si="26"/>
        <v>0</v>
      </c>
      <c r="BC101" s="147">
        <f t="shared" si="27"/>
        <v>0</v>
      </c>
      <c r="BD101" s="147">
        <f t="shared" si="28"/>
        <v>0</v>
      </c>
      <c r="BE101" s="147">
        <f t="shared" si="29"/>
        <v>0</v>
      </c>
      <c r="CZ101" s="147">
        <v>0</v>
      </c>
    </row>
    <row r="102" spans="1:104" ht="12.75">
      <c r="A102" s="170">
        <v>73</v>
      </c>
      <c r="B102" s="171" t="s">
        <v>255</v>
      </c>
      <c r="C102" s="172" t="s">
        <v>256</v>
      </c>
      <c r="D102" s="173" t="s">
        <v>75</v>
      </c>
      <c r="E102" s="174">
        <v>1</v>
      </c>
      <c r="F102" s="174"/>
      <c r="G102" s="175"/>
      <c r="O102" s="169">
        <v>2</v>
      </c>
      <c r="AA102" s="147">
        <v>12</v>
      </c>
      <c r="AB102" s="147">
        <v>0</v>
      </c>
      <c r="AC102" s="147">
        <v>147</v>
      </c>
      <c r="AZ102" s="147">
        <v>1</v>
      </c>
      <c r="BA102" s="147">
        <f t="shared" si="25"/>
        <v>0</v>
      </c>
      <c r="BB102" s="147">
        <f t="shared" si="26"/>
        <v>0</v>
      </c>
      <c r="BC102" s="147">
        <f t="shared" si="27"/>
        <v>0</v>
      </c>
      <c r="BD102" s="147">
        <f t="shared" si="28"/>
        <v>0</v>
      </c>
      <c r="BE102" s="147">
        <f t="shared" si="29"/>
        <v>0</v>
      </c>
      <c r="CZ102" s="147">
        <v>0</v>
      </c>
    </row>
    <row r="103" spans="1:104" ht="12.75">
      <c r="A103" s="170">
        <v>74</v>
      </c>
      <c r="B103" s="171" t="s">
        <v>257</v>
      </c>
      <c r="C103" s="172" t="s">
        <v>258</v>
      </c>
      <c r="D103" s="173" t="s">
        <v>98</v>
      </c>
      <c r="E103" s="174">
        <v>10</v>
      </c>
      <c r="F103" s="174"/>
      <c r="G103" s="175"/>
      <c r="O103" s="169">
        <v>2</v>
      </c>
      <c r="AA103" s="147">
        <v>12</v>
      </c>
      <c r="AB103" s="147">
        <v>0</v>
      </c>
      <c r="AC103" s="147">
        <v>127</v>
      </c>
      <c r="AZ103" s="147">
        <v>1</v>
      </c>
      <c r="BA103" s="147">
        <f t="shared" si="25"/>
        <v>0</v>
      </c>
      <c r="BB103" s="147">
        <f t="shared" si="26"/>
        <v>0</v>
      </c>
      <c r="BC103" s="147">
        <f t="shared" si="27"/>
        <v>0</v>
      </c>
      <c r="BD103" s="147">
        <f t="shared" si="28"/>
        <v>0</v>
      </c>
      <c r="BE103" s="147">
        <f t="shared" si="29"/>
        <v>0</v>
      </c>
      <c r="CZ103" s="147">
        <v>0</v>
      </c>
    </row>
    <row r="104" spans="1:104" ht="12.75">
      <c r="A104" s="170">
        <v>75</v>
      </c>
      <c r="B104" s="171" t="s">
        <v>259</v>
      </c>
      <c r="C104" s="172" t="s">
        <v>260</v>
      </c>
      <c r="D104" s="173" t="s">
        <v>75</v>
      </c>
      <c r="E104" s="174">
        <v>32</v>
      </c>
      <c r="F104" s="174"/>
      <c r="G104" s="175"/>
      <c r="O104" s="169">
        <v>2</v>
      </c>
      <c r="AA104" s="147">
        <v>12</v>
      </c>
      <c r="AB104" s="147">
        <v>0</v>
      </c>
      <c r="AC104" s="147">
        <v>129</v>
      </c>
      <c r="AZ104" s="147">
        <v>1</v>
      </c>
      <c r="BA104" s="147">
        <f t="shared" si="25"/>
        <v>0</v>
      </c>
      <c r="BB104" s="147">
        <f t="shared" si="26"/>
        <v>0</v>
      </c>
      <c r="BC104" s="147">
        <f t="shared" si="27"/>
        <v>0</v>
      </c>
      <c r="BD104" s="147">
        <f t="shared" si="28"/>
        <v>0</v>
      </c>
      <c r="BE104" s="147">
        <f t="shared" si="29"/>
        <v>0</v>
      </c>
      <c r="CZ104" s="147">
        <v>0</v>
      </c>
    </row>
    <row r="105" spans="1:104" ht="12.75">
      <c r="A105" s="170">
        <v>76</v>
      </c>
      <c r="B105" s="171" t="s">
        <v>261</v>
      </c>
      <c r="C105" s="172" t="s">
        <v>262</v>
      </c>
      <c r="D105" s="173" t="s">
        <v>75</v>
      </c>
      <c r="E105" s="174">
        <v>25</v>
      </c>
      <c r="F105" s="174"/>
      <c r="G105" s="175"/>
      <c r="O105" s="169">
        <v>2</v>
      </c>
      <c r="AA105" s="147">
        <v>12</v>
      </c>
      <c r="AB105" s="147">
        <v>0</v>
      </c>
      <c r="AC105" s="147">
        <v>131</v>
      </c>
      <c r="AZ105" s="147">
        <v>1</v>
      </c>
      <c r="BA105" s="147">
        <f t="shared" si="25"/>
        <v>0</v>
      </c>
      <c r="BB105" s="147">
        <f t="shared" si="26"/>
        <v>0</v>
      </c>
      <c r="BC105" s="147">
        <f t="shared" si="27"/>
        <v>0</v>
      </c>
      <c r="BD105" s="147">
        <f t="shared" si="28"/>
        <v>0</v>
      </c>
      <c r="BE105" s="147">
        <f t="shared" si="29"/>
        <v>0</v>
      </c>
      <c r="CZ105" s="147">
        <v>0</v>
      </c>
    </row>
    <row r="106" spans="1:104" ht="12.75">
      <c r="A106" s="170">
        <v>77</v>
      </c>
      <c r="B106" s="171" t="s">
        <v>263</v>
      </c>
      <c r="C106" s="172" t="s">
        <v>264</v>
      </c>
      <c r="D106" s="173" t="s">
        <v>75</v>
      </c>
      <c r="E106" s="174">
        <v>5</v>
      </c>
      <c r="F106" s="174"/>
      <c r="G106" s="175"/>
      <c r="O106" s="169">
        <v>2</v>
      </c>
      <c r="AA106" s="147">
        <v>12</v>
      </c>
      <c r="AB106" s="147">
        <v>0</v>
      </c>
      <c r="AC106" s="147">
        <v>132</v>
      </c>
      <c r="AZ106" s="147">
        <v>1</v>
      </c>
      <c r="BA106" s="147">
        <f t="shared" si="25"/>
        <v>0</v>
      </c>
      <c r="BB106" s="147">
        <f t="shared" si="26"/>
        <v>0</v>
      </c>
      <c r="BC106" s="147">
        <f t="shared" si="27"/>
        <v>0</v>
      </c>
      <c r="BD106" s="147">
        <f t="shared" si="28"/>
        <v>0</v>
      </c>
      <c r="BE106" s="147">
        <f t="shared" si="29"/>
        <v>0</v>
      </c>
      <c r="CZ106" s="147">
        <v>0</v>
      </c>
    </row>
    <row r="107" spans="1:104" ht="12.75">
      <c r="A107" s="170">
        <v>78</v>
      </c>
      <c r="B107" s="171" t="s">
        <v>265</v>
      </c>
      <c r="C107" s="172" t="s">
        <v>266</v>
      </c>
      <c r="D107" s="173" t="s">
        <v>75</v>
      </c>
      <c r="E107" s="174">
        <v>5</v>
      </c>
      <c r="F107" s="174"/>
      <c r="G107" s="175"/>
      <c r="O107" s="169">
        <v>2</v>
      </c>
      <c r="AA107" s="147">
        <v>12</v>
      </c>
      <c r="AB107" s="147">
        <v>0</v>
      </c>
      <c r="AC107" s="147">
        <v>133</v>
      </c>
      <c r="AZ107" s="147">
        <v>1</v>
      </c>
      <c r="BA107" s="147">
        <f t="shared" si="25"/>
        <v>0</v>
      </c>
      <c r="BB107" s="147">
        <f t="shared" si="26"/>
        <v>0</v>
      </c>
      <c r="BC107" s="147">
        <f t="shared" si="27"/>
        <v>0</v>
      </c>
      <c r="BD107" s="147">
        <f t="shared" si="28"/>
        <v>0</v>
      </c>
      <c r="BE107" s="147">
        <f t="shared" si="29"/>
        <v>0</v>
      </c>
      <c r="CZ107" s="147">
        <v>0</v>
      </c>
    </row>
    <row r="108" spans="1:104" ht="12.75">
      <c r="A108" s="170">
        <v>79</v>
      </c>
      <c r="B108" s="171" t="s">
        <v>267</v>
      </c>
      <c r="C108" s="172" t="s">
        <v>268</v>
      </c>
      <c r="D108" s="173" t="s">
        <v>168</v>
      </c>
      <c r="E108" s="174">
        <v>30</v>
      </c>
      <c r="F108" s="174"/>
      <c r="G108" s="175"/>
      <c r="O108" s="169">
        <v>2</v>
      </c>
      <c r="AA108" s="147">
        <v>12</v>
      </c>
      <c r="AB108" s="147">
        <v>0</v>
      </c>
      <c r="AC108" s="147">
        <v>134</v>
      </c>
      <c r="AZ108" s="147">
        <v>1</v>
      </c>
      <c r="BA108" s="147">
        <f t="shared" si="25"/>
        <v>0</v>
      </c>
      <c r="BB108" s="147">
        <f t="shared" si="26"/>
        <v>0</v>
      </c>
      <c r="BC108" s="147">
        <f t="shared" si="27"/>
        <v>0</v>
      </c>
      <c r="BD108" s="147">
        <f t="shared" si="28"/>
        <v>0</v>
      </c>
      <c r="BE108" s="147">
        <f t="shared" si="29"/>
        <v>0</v>
      </c>
      <c r="CZ108" s="147">
        <v>0</v>
      </c>
    </row>
    <row r="109" spans="1:104" ht="12.75">
      <c r="A109" s="170">
        <v>80</v>
      </c>
      <c r="B109" s="171" t="s">
        <v>269</v>
      </c>
      <c r="C109" s="172" t="s">
        <v>270</v>
      </c>
      <c r="D109" s="173" t="s">
        <v>98</v>
      </c>
      <c r="E109" s="174">
        <v>1</v>
      </c>
      <c r="F109" s="174"/>
      <c r="G109" s="175"/>
      <c r="O109" s="169">
        <v>2</v>
      </c>
      <c r="AA109" s="147">
        <v>12</v>
      </c>
      <c r="AB109" s="147">
        <v>0</v>
      </c>
      <c r="AC109" s="147">
        <v>135</v>
      </c>
      <c r="AZ109" s="147">
        <v>1</v>
      </c>
      <c r="BA109" s="147">
        <f t="shared" si="25"/>
        <v>0</v>
      </c>
      <c r="BB109" s="147">
        <f t="shared" si="26"/>
        <v>0</v>
      </c>
      <c r="BC109" s="147">
        <f t="shared" si="27"/>
        <v>0</v>
      </c>
      <c r="BD109" s="147">
        <f t="shared" si="28"/>
        <v>0</v>
      </c>
      <c r="BE109" s="147">
        <f t="shared" si="29"/>
        <v>0</v>
      </c>
      <c r="CZ109" s="147">
        <v>0</v>
      </c>
    </row>
    <row r="110" spans="1:104" ht="22.5">
      <c r="A110" s="170">
        <v>81</v>
      </c>
      <c r="B110" s="171" t="s">
        <v>271</v>
      </c>
      <c r="C110" s="172" t="s">
        <v>272</v>
      </c>
      <c r="D110" s="173" t="s">
        <v>101</v>
      </c>
      <c r="E110" s="174">
        <v>65</v>
      </c>
      <c r="F110" s="174"/>
      <c r="G110" s="175"/>
      <c r="O110" s="169">
        <v>2</v>
      </c>
      <c r="AA110" s="147">
        <v>12</v>
      </c>
      <c r="AB110" s="147">
        <v>0</v>
      </c>
      <c r="AC110" s="147">
        <v>136</v>
      </c>
      <c r="AZ110" s="147">
        <v>1</v>
      </c>
      <c r="BA110" s="147">
        <f t="shared" si="25"/>
        <v>0</v>
      </c>
      <c r="BB110" s="147">
        <f t="shared" si="26"/>
        <v>0</v>
      </c>
      <c r="BC110" s="147">
        <f t="shared" si="27"/>
        <v>0</v>
      </c>
      <c r="BD110" s="147">
        <f t="shared" si="28"/>
        <v>0</v>
      </c>
      <c r="BE110" s="147">
        <f t="shared" si="29"/>
        <v>0</v>
      </c>
      <c r="CZ110" s="147">
        <v>0</v>
      </c>
    </row>
    <row r="111" spans="1:104" ht="12.75">
      <c r="A111" s="170">
        <v>82</v>
      </c>
      <c r="B111" s="171" t="s">
        <v>273</v>
      </c>
      <c r="C111" s="172" t="s">
        <v>274</v>
      </c>
      <c r="D111" s="173" t="s">
        <v>95</v>
      </c>
      <c r="E111" s="174">
        <v>75</v>
      </c>
      <c r="F111" s="174"/>
      <c r="G111" s="175"/>
      <c r="O111" s="169">
        <v>2</v>
      </c>
      <c r="AA111" s="147">
        <v>12</v>
      </c>
      <c r="AB111" s="147">
        <v>0</v>
      </c>
      <c r="AC111" s="147">
        <v>137</v>
      </c>
      <c r="AZ111" s="147">
        <v>1</v>
      </c>
      <c r="BA111" s="147">
        <f t="shared" si="25"/>
        <v>0</v>
      </c>
      <c r="BB111" s="147">
        <f t="shared" si="26"/>
        <v>0</v>
      </c>
      <c r="BC111" s="147">
        <f t="shared" si="27"/>
        <v>0</v>
      </c>
      <c r="BD111" s="147">
        <f t="shared" si="28"/>
        <v>0</v>
      </c>
      <c r="BE111" s="147">
        <f t="shared" si="29"/>
        <v>0</v>
      </c>
      <c r="CZ111" s="147">
        <v>0</v>
      </c>
    </row>
    <row r="112" spans="1:104" ht="12.75">
      <c r="A112" s="170">
        <v>83</v>
      </c>
      <c r="B112" s="171" t="s">
        <v>275</v>
      </c>
      <c r="C112" s="172" t="s">
        <v>276</v>
      </c>
      <c r="D112" s="173" t="s">
        <v>101</v>
      </c>
      <c r="E112" s="174">
        <v>12</v>
      </c>
      <c r="F112" s="174"/>
      <c r="G112" s="175"/>
      <c r="O112" s="169">
        <v>2</v>
      </c>
      <c r="AA112" s="147">
        <v>12</v>
      </c>
      <c r="AB112" s="147">
        <v>0</v>
      </c>
      <c r="AC112" s="147">
        <v>138</v>
      </c>
      <c r="AZ112" s="147">
        <v>1</v>
      </c>
      <c r="BA112" s="147">
        <f t="shared" si="25"/>
        <v>0</v>
      </c>
      <c r="BB112" s="147">
        <f t="shared" si="26"/>
        <v>0</v>
      </c>
      <c r="BC112" s="147">
        <f t="shared" si="27"/>
        <v>0</v>
      </c>
      <c r="BD112" s="147">
        <f t="shared" si="28"/>
        <v>0</v>
      </c>
      <c r="BE112" s="147">
        <f t="shared" si="29"/>
        <v>0</v>
      </c>
      <c r="CZ112" s="147">
        <v>0</v>
      </c>
    </row>
    <row r="113" spans="1:104" ht="12.75">
      <c r="A113" s="170">
        <v>84</v>
      </c>
      <c r="B113" s="171" t="s">
        <v>277</v>
      </c>
      <c r="C113" s="172" t="s">
        <v>182</v>
      </c>
      <c r="D113" s="173" t="s">
        <v>98</v>
      </c>
      <c r="E113" s="174">
        <v>1</v>
      </c>
      <c r="F113" s="174"/>
      <c r="G113" s="175"/>
      <c r="O113" s="169">
        <v>2</v>
      </c>
      <c r="AA113" s="147">
        <v>12</v>
      </c>
      <c r="AB113" s="147">
        <v>0</v>
      </c>
      <c r="AC113" s="147">
        <v>139</v>
      </c>
      <c r="AZ113" s="147">
        <v>1</v>
      </c>
      <c r="BA113" s="147">
        <f t="shared" si="25"/>
        <v>0</v>
      </c>
      <c r="BB113" s="147">
        <f t="shared" si="26"/>
        <v>0</v>
      </c>
      <c r="BC113" s="147">
        <f t="shared" si="27"/>
        <v>0</v>
      </c>
      <c r="BD113" s="147">
        <f t="shared" si="28"/>
        <v>0</v>
      </c>
      <c r="BE113" s="147">
        <f t="shared" si="29"/>
        <v>0</v>
      </c>
      <c r="CZ113" s="147">
        <v>0</v>
      </c>
    </row>
    <row r="114" spans="1:104" ht="12.75">
      <c r="A114" s="170">
        <v>85</v>
      </c>
      <c r="B114" s="171" t="s">
        <v>278</v>
      </c>
      <c r="C114" s="172" t="s">
        <v>279</v>
      </c>
      <c r="D114" s="173" t="s">
        <v>75</v>
      </c>
      <c r="E114" s="174">
        <v>5</v>
      </c>
      <c r="F114" s="174"/>
      <c r="G114" s="175"/>
      <c r="O114" s="169">
        <v>2</v>
      </c>
      <c r="AA114" s="147">
        <v>12</v>
      </c>
      <c r="AB114" s="147">
        <v>0</v>
      </c>
      <c r="AC114" s="147">
        <v>141</v>
      </c>
      <c r="AZ114" s="147">
        <v>1</v>
      </c>
      <c r="BA114" s="147">
        <f t="shared" si="25"/>
        <v>0</v>
      </c>
      <c r="BB114" s="147">
        <f t="shared" si="26"/>
        <v>0</v>
      </c>
      <c r="BC114" s="147">
        <f t="shared" si="27"/>
        <v>0</v>
      </c>
      <c r="BD114" s="147">
        <f t="shared" si="28"/>
        <v>0</v>
      </c>
      <c r="BE114" s="147">
        <f t="shared" si="29"/>
        <v>0</v>
      </c>
      <c r="CZ114" s="147">
        <v>0</v>
      </c>
    </row>
    <row r="115" spans="1:104" ht="12.75">
      <c r="A115" s="170">
        <v>86</v>
      </c>
      <c r="B115" s="171" t="s">
        <v>280</v>
      </c>
      <c r="C115" s="172" t="s">
        <v>281</v>
      </c>
      <c r="D115" s="173" t="s">
        <v>75</v>
      </c>
      <c r="E115" s="174">
        <v>2</v>
      </c>
      <c r="F115" s="174"/>
      <c r="G115" s="175"/>
      <c r="O115" s="169">
        <v>2</v>
      </c>
      <c r="AA115" s="147">
        <v>12</v>
      </c>
      <c r="AB115" s="147">
        <v>0</v>
      </c>
      <c r="AC115" s="147">
        <v>142</v>
      </c>
      <c r="AZ115" s="147">
        <v>1</v>
      </c>
      <c r="BA115" s="147">
        <f t="shared" si="25"/>
        <v>0</v>
      </c>
      <c r="BB115" s="147">
        <f t="shared" si="26"/>
        <v>0</v>
      </c>
      <c r="BC115" s="147">
        <f t="shared" si="27"/>
        <v>0</v>
      </c>
      <c r="BD115" s="147">
        <f t="shared" si="28"/>
        <v>0</v>
      </c>
      <c r="BE115" s="147">
        <f t="shared" si="29"/>
        <v>0</v>
      </c>
      <c r="CZ115" s="147">
        <v>0</v>
      </c>
    </row>
    <row r="116" spans="1:104" ht="12.75">
      <c r="A116" s="170">
        <v>87</v>
      </c>
      <c r="B116" s="171" t="s">
        <v>282</v>
      </c>
      <c r="C116" s="172" t="s">
        <v>283</v>
      </c>
      <c r="D116" s="173" t="s">
        <v>95</v>
      </c>
      <c r="E116" s="174">
        <v>62</v>
      </c>
      <c r="F116" s="174"/>
      <c r="G116" s="175"/>
      <c r="O116" s="169">
        <v>2</v>
      </c>
      <c r="AA116" s="147">
        <v>12</v>
      </c>
      <c r="AB116" s="147">
        <v>0</v>
      </c>
      <c r="AC116" s="147">
        <v>143</v>
      </c>
      <c r="AZ116" s="147">
        <v>1</v>
      </c>
      <c r="BA116" s="147">
        <f t="shared" si="25"/>
        <v>0</v>
      </c>
      <c r="BB116" s="147">
        <f t="shared" si="26"/>
        <v>0</v>
      </c>
      <c r="BC116" s="147">
        <f t="shared" si="27"/>
        <v>0</v>
      </c>
      <c r="BD116" s="147">
        <f t="shared" si="28"/>
        <v>0</v>
      </c>
      <c r="BE116" s="147">
        <f t="shared" si="29"/>
        <v>0</v>
      </c>
      <c r="CZ116" s="147">
        <v>0</v>
      </c>
    </row>
    <row r="117" spans="1:104" ht="12.75">
      <c r="A117" s="170">
        <v>88</v>
      </c>
      <c r="B117" s="171" t="s">
        <v>284</v>
      </c>
      <c r="C117" s="172" t="s">
        <v>285</v>
      </c>
      <c r="D117" s="173" t="s">
        <v>75</v>
      </c>
      <c r="E117" s="174">
        <v>6</v>
      </c>
      <c r="F117" s="174"/>
      <c r="G117" s="175"/>
      <c r="O117" s="169">
        <v>2</v>
      </c>
      <c r="AA117" s="147">
        <v>12</v>
      </c>
      <c r="AB117" s="147">
        <v>0</v>
      </c>
      <c r="AC117" s="147">
        <v>144</v>
      </c>
      <c r="AZ117" s="147">
        <v>1</v>
      </c>
      <c r="BA117" s="147">
        <f t="shared" si="25"/>
        <v>0</v>
      </c>
      <c r="BB117" s="147">
        <f t="shared" si="26"/>
        <v>0</v>
      </c>
      <c r="BC117" s="147">
        <f t="shared" si="27"/>
        <v>0</v>
      </c>
      <c r="BD117" s="147">
        <f t="shared" si="28"/>
        <v>0</v>
      </c>
      <c r="BE117" s="147">
        <f t="shared" si="29"/>
        <v>0</v>
      </c>
      <c r="CZ117" s="147">
        <v>0</v>
      </c>
    </row>
    <row r="118" spans="1:104" ht="12.75">
      <c r="A118" s="170">
        <v>89</v>
      </c>
      <c r="B118" s="171" t="s">
        <v>286</v>
      </c>
      <c r="C118" s="172" t="s">
        <v>287</v>
      </c>
      <c r="D118" s="173" t="s">
        <v>95</v>
      </c>
      <c r="E118" s="174">
        <v>185</v>
      </c>
      <c r="F118" s="174"/>
      <c r="G118" s="175"/>
      <c r="O118" s="169">
        <v>2</v>
      </c>
      <c r="AA118" s="147">
        <v>12</v>
      </c>
      <c r="AB118" s="147">
        <v>0</v>
      </c>
      <c r="AC118" s="147">
        <v>145</v>
      </c>
      <c r="AZ118" s="147">
        <v>1</v>
      </c>
      <c r="BA118" s="147">
        <f t="shared" si="25"/>
        <v>0</v>
      </c>
      <c r="BB118" s="147">
        <f t="shared" si="26"/>
        <v>0</v>
      </c>
      <c r="BC118" s="147">
        <f t="shared" si="27"/>
        <v>0</v>
      </c>
      <c r="BD118" s="147">
        <f t="shared" si="28"/>
        <v>0</v>
      </c>
      <c r="BE118" s="147">
        <f t="shared" si="29"/>
        <v>0</v>
      </c>
      <c r="CZ118" s="147">
        <v>0</v>
      </c>
    </row>
    <row r="119" spans="1:104" ht="12.75">
      <c r="A119" s="170">
        <v>90</v>
      </c>
      <c r="B119" s="171" t="s">
        <v>288</v>
      </c>
      <c r="C119" s="172" t="s">
        <v>289</v>
      </c>
      <c r="D119" s="173" t="s">
        <v>101</v>
      </c>
      <c r="E119" s="174">
        <v>10</v>
      </c>
      <c r="F119" s="174"/>
      <c r="G119" s="175"/>
      <c r="O119" s="169">
        <v>2</v>
      </c>
      <c r="AA119" s="147">
        <v>12</v>
      </c>
      <c r="AB119" s="147">
        <v>0</v>
      </c>
      <c r="AC119" s="147">
        <v>146</v>
      </c>
      <c r="AZ119" s="147">
        <v>1</v>
      </c>
      <c r="BA119" s="147">
        <f t="shared" si="25"/>
        <v>0</v>
      </c>
      <c r="BB119" s="147">
        <f t="shared" si="26"/>
        <v>0</v>
      </c>
      <c r="BC119" s="147">
        <f t="shared" si="27"/>
        <v>0</v>
      </c>
      <c r="BD119" s="147">
        <f t="shared" si="28"/>
        <v>0</v>
      </c>
      <c r="BE119" s="147">
        <f t="shared" si="29"/>
        <v>0</v>
      </c>
      <c r="CZ119" s="147">
        <v>0</v>
      </c>
    </row>
    <row r="120" spans="1:104" ht="22.5">
      <c r="A120" s="170">
        <v>91</v>
      </c>
      <c r="B120" s="171" t="s">
        <v>290</v>
      </c>
      <c r="C120" s="172" t="s">
        <v>291</v>
      </c>
      <c r="D120" s="173" t="s">
        <v>101</v>
      </c>
      <c r="E120" s="174">
        <v>57</v>
      </c>
      <c r="F120" s="174"/>
      <c r="G120" s="175"/>
      <c r="O120" s="169">
        <v>2</v>
      </c>
      <c r="AA120" s="147">
        <v>12</v>
      </c>
      <c r="AB120" s="147">
        <v>0</v>
      </c>
      <c r="AC120" s="147">
        <v>148</v>
      </c>
      <c r="AZ120" s="147">
        <v>1</v>
      </c>
      <c r="BA120" s="147">
        <f t="shared" si="25"/>
        <v>0</v>
      </c>
      <c r="BB120" s="147">
        <f t="shared" si="26"/>
        <v>0</v>
      </c>
      <c r="BC120" s="147">
        <f t="shared" si="27"/>
        <v>0</v>
      </c>
      <c r="BD120" s="147">
        <f t="shared" si="28"/>
        <v>0</v>
      </c>
      <c r="BE120" s="147">
        <f t="shared" si="29"/>
        <v>0</v>
      </c>
      <c r="CZ120" s="147">
        <v>0</v>
      </c>
    </row>
    <row r="121" spans="1:57" ht="12.75">
      <c r="A121" s="176"/>
      <c r="B121" s="177" t="s">
        <v>76</v>
      </c>
      <c r="C121" s="178" t="str">
        <f>CONCATENATE(B96," ",C96)</f>
        <v>F0851 Elektroinstalace</v>
      </c>
      <c r="D121" s="176"/>
      <c r="E121" s="179"/>
      <c r="F121" s="179"/>
      <c r="G121" s="180"/>
      <c r="O121" s="169">
        <v>4</v>
      </c>
      <c r="BA121" s="181">
        <f>SUM(BA96:BA120)</f>
        <v>0</v>
      </c>
      <c r="BB121" s="181">
        <f>SUM(BB96:BB120)</f>
        <v>0</v>
      </c>
      <c r="BC121" s="181">
        <f>SUM(BC96:BC120)</f>
        <v>0</v>
      </c>
      <c r="BD121" s="181">
        <f>SUM(BD96:BD120)</f>
        <v>0</v>
      </c>
      <c r="BE121" s="181">
        <f>SUM(BE96:BE120)</f>
        <v>0</v>
      </c>
    </row>
    <row r="122" spans="1:15" ht="12.75">
      <c r="A122" s="162" t="s">
        <v>74</v>
      </c>
      <c r="B122" s="163" t="s">
        <v>292</v>
      </c>
      <c r="C122" s="164" t="s">
        <v>293</v>
      </c>
      <c r="D122" s="165"/>
      <c r="E122" s="166"/>
      <c r="F122" s="166"/>
      <c r="G122" s="167"/>
      <c r="H122" s="168"/>
      <c r="I122" s="168"/>
      <c r="O122" s="169">
        <v>1</v>
      </c>
    </row>
    <row r="123" spans="1:104" ht="22.5">
      <c r="A123" s="170">
        <v>92</v>
      </c>
      <c r="B123" s="171" t="s">
        <v>294</v>
      </c>
      <c r="C123" s="172" t="s">
        <v>295</v>
      </c>
      <c r="D123" s="173" t="s">
        <v>86</v>
      </c>
      <c r="E123" s="174">
        <v>9</v>
      </c>
      <c r="F123" s="174"/>
      <c r="G123" s="175"/>
      <c r="O123" s="169">
        <v>2</v>
      </c>
      <c r="AA123" s="147">
        <v>1</v>
      </c>
      <c r="AB123" s="147">
        <v>7</v>
      </c>
      <c r="AC123" s="147">
        <v>7</v>
      </c>
      <c r="AZ123" s="147">
        <v>2</v>
      </c>
      <c r="BA123" s="147">
        <f>IF(AZ123=1,G123,0)</f>
        <v>0</v>
      </c>
      <c r="BB123" s="147">
        <f>IF(AZ123=2,G123,0)</f>
        <v>0</v>
      </c>
      <c r="BC123" s="147">
        <f>IF(AZ123=3,G123,0)</f>
        <v>0</v>
      </c>
      <c r="BD123" s="147">
        <f>IF(AZ123=4,G123,0)</f>
        <v>0</v>
      </c>
      <c r="BE123" s="147">
        <f>IF(AZ123=5,G123,0)</f>
        <v>0</v>
      </c>
      <c r="CZ123" s="147">
        <v>0.00306</v>
      </c>
    </row>
    <row r="124" spans="1:57" ht="12.75">
      <c r="A124" s="176"/>
      <c r="B124" s="177" t="s">
        <v>76</v>
      </c>
      <c r="C124" s="178" t="str">
        <f>CONCATENATE(B122," ",C122)</f>
        <v>711 Izolace proti vodě</v>
      </c>
      <c r="D124" s="176"/>
      <c r="E124" s="179"/>
      <c r="F124" s="179"/>
      <c r="G124" s="180"/>
      <c r="O124" s="169">
        <v>4</v>
      </c>
      <c r="BA124" s="181">
        <f>SUM(BA122:BA123)</f>
        <v>0</v>
      </c>
      <c r="BB124" s="181">
        <f>SUM(BB122:BB123)</f>
        <v>0</v>
      </c>
      <c r="BC124" s="181">
        <f>SUM(BC122:BC123)</f>
        <v>0</v>
      </c>
      <c r="BD124" s="181">
        <f>SUM(BD122:BD123)</f>
        <v>0</v>
      </c>
      <c r="BE124" s="181">
        <f>SUM(BE122:BE123)</f>
        <v>0</v>
      </c>
    </row>
    <row r="125" spans="1:15" ht="12.75">
      <c r="A125" s="162" t="s">
        <v>74</v>
      </c>
      <c r="B125" s="163" t="s">
        <v>296</v>
      </c>
      <c r="C125" s="164" t="s">
        <v>297</v>
      </c>
      <c r="D125" s="165"/>
      <c r="E125" s="166"/>
      <c r="F125" s="166"/>
      <c r="G125" s="167"/>
      <c r="H125" s="168"/>
      <c r="I125" s="168"/>
      <c r="O125" s="169">
        <v>1</v>
      </c>
    </row>
    <row r="126" spans="1:104" ht="12.75">
      <c r="A126" s="170">
        <v>93</v>
      </c>
      <c r="B126" s="171" t="s">
        <v>298</v>
      </c>
      <c r="C126" s="172" t="s">
        <v>299</v>
      </c>
      <c r="D126" s="173" t="s">
        <v>101</v>
      </c>
      <c r="E126" s="174">
        <v>8</v>
      </c>
      <c r="F126" s="174"/>
      <c r="G126" s="175"/>
      <c r="O126" s="169">
        <v>2</v>
      </c>
      <c r="AA126" s="147">
        <v>12</v>
      </c>
      <c r="AB126" s="147">
        <v>0</v>
      </c>
      <c r="AC126" s="147">
        <v>68</v>
      </c>
      <c r="AZ126" s="147">
        <v>2</v>
      </c>
      <c r="BA126" s="147">
        <f aca="true" t="shared" si="30" ref="BA126:BA152">IF(AZ126=1,G126,0)</f>
        <v>0</v>
      </c>
      <c r="BB126" s="147">
        <f aca="true" t="shared" si="31" ref="BB126:BB152">IF(AZ126=2,G126,0)</f>
        <v>0</v>
      </c>
      <c r="BC126" s="147">
        <f aca="true" t="shared" si="32" ref="BC126:BC152">IF(AZ126=3,G126,0)</f>
        <v>0</v>
      </c>
      <c r="BD126" s="147">
        <f aca="true" t="shared" si="33" ref="BD126:BD152">IF(AZ126=4,G126,0)</f>
        <v>0</v>
      </c>
      <c r="BE126" s="147">
        <f aca="true" t="shared" si="34" ref="BE126:BE152">IF(AZ126=5,G126,0)</f>
        <v>0</v>
      </c>
      <c r="CZ126" s="147">
        <v>0</v>
      </c>
    </row>
    <row r="127" spans="1:104" ht="12.75">
      <c r="A127" s="170">
        <v>94</v>
      </c>
      <c r="B127" s="171" t="s">
        <v>300</v>
      </c>
      <c r="C127" s="172" t="s">
        <v>301</v>
      </c>
      <c r="D127" s="173" t="s">
        <v>98</v>
      </c>
      <c r="E127" s="174">
        <v>1</v>
      </c>
      <c r="F127" s="174"/>
      <c r="G127" s="175"/>
      <c r="O127" s="169">
        <v>2</v>
      </c>
      <c r="AA127" s="147">
        <v>12</v>
      </c>
      <c r="AB127" s="147">
        <v>0</v>
      </c>
      <c r="AC127" s="147">
        <v>69</v>
      </c>
      <c r="AZ127" s="147">
        <v>2</v>
      </c>
      <c r="BA127" s="147">
        <f t="shared" si="30"/>
        <v>0</v>
      </c>
      <c r="BB127" s="147">
        <f t="shared" si="31"/>
        <v>0</v>
      </c>
      <c r="BC127" s="147">
        <f t="shared" si="32"/>
        <v>0</v>
      </c>
      <c r="BD127" s="147">
        <f t="shared" si="33"/>
        <v>0</v>
      </c>
      <c r="BE127" s="147">
        <f t="shared" si="34"/>
        <v>0</v>
      </c>
      <c r="CZ127" s="147">
        <v>0</v>
      </c>
    </row>
    <row r="128" spans="1:104" ht="12.75">
      <c r="A128" s="170">
        <v>95</v>
      </c>
      <c r="B128" s="171" t="s">
        <v>302</v>
      </c>
      <c r="C128" s="172" t="s">
        <v>303</v>
      </c>
      <c r="D128" s="173" t="s">
        <v>75</v>
      </c>
      <c r="E128" s="174">
        <v>8</v>
      </c>
      <c r="F128" s="174"/>
      <c r="G128" s="175"/>
      <c r="O128" s="169">
        <v>2</v>
      </c>
      <c r="AA128" s="147">
        <v>12</v>
      </c>
      <c r="AB128" s="147">
        <v>0</v>
      </c>
      <c r="AC128" s="147">
        <v>79</v>
      </c>
      <c r="AZ128" s="147">
        <v>2</v>
      </c>
      <c r="BA128" s="147">
        <f t="shared" si="30"/>
        <v>0</v>
      </c>
      <c r="BB128" s="147">
        <f t="shared" si="31"/>
        <v>0</v>
      </c>
      <c r="BC128" s="147">
        <f t="shared" si="32"/>
        <v>0</v>
      </c>
      <c r="BD128" s="147">
        <f t="shared" si="33"/>
        <v>0</v>
      </c>
      <c r="BE128" s="147">
        <f t="shared" si="34"/>
        <v>0</v>
      </c>
      <c r="CZ128" s="147">
        <v>0</v>
      </c>
    </row>
    <row r="129" spans="1:104" ht="12.75">
      <c r="A129" s="170">
        <v>96</v>
      </c>
      <c r="B129" s="171" t="s">
        <v>304</v>
      </c>
      <c r="C129" s="172" t="s">
        <v>305</v>
      </c>
      <c r="D129" s="173" t="s">
        <v>98</v>
      </c>
      <c r="E129" s="174">
        <v>11</v>
      </c>
      <c r="F129" s="174"/>
      <c r="G129" s="175"/>
      <c r="O129" s="169">
        <v>2</v>
      </c>
      <c r="AA129" s="147">
        <v>12</v>
      </c>
      <c r="AB129" s="147">
        <v>0</v>
      </c>
      <c r="AC129" s="147">
        <v>162</v>
      </c>
      <c r="AZ129" s="147">
        <v>2</v>
      </c>
      <c r="BA129" s="147">
        <f t="shared" si="30"/>
        <v>0</v>
      </c>
      <c r="BB129" s="147">
        <f t="shared" si="31"/>
        <v>0</v>
      </c>
      <c r="BC129" s="147">
        <f t="shared" si="32"/>
        <v>0</v>
      </c>
      <c r="BD129" s="147">
        <f t="shared" si="33"/>
        <v>0</v>
      </c>
      <c r="BE129" s="147">
        <f t="shared" si="34"/>
        <v>0</v>
      </c>
      <c r="CZ129" s="147">
        <v>0</v>
      </c>
    </row>
    <row r="130" spans="1:104" ht="12.75">
      <c r="A130" s="170">
        <v>97</v>
      </c>
      <c r="B130" s="171" t="s">
        <v>306</v>
      </c>
      <c r="C130" s="172" t="s">
        <v>307</v>
      </c>
      <c r="D130" s="173" t="s">
        <v>95</v>
      </c>
      <c r="E130" s="174">
        <v>21</v>
      </c>
      <c r="F130" s="174"/>
      <c r="G130" s="175"/>
      <c r="O130" s="169">
        <v>2</v>
      </c>
      <c r="AA130" s="147">
        <v>12</v>
      </c>
      <c r="AB130" s="147">
        <v>0</v>
      </c>
      <c r="AC130" s="147">
        <v>81</v>
      </c>
      <c r="AZ130" s="147">
        <v>2</v>
      </c>
      <c r="BA130" s="147">
        <f t="shared" si="30"/>
        <v>0</v>
      </c>
      <c r="BB130" s="147">
        <f t="shared" si="31"/>
        <v>0</v>
      </c>
      <c r="BC130" s="147">
        <f t="shared" si="32"/>
        <v>0</v>
      </c>
      <c r="BD130" s="147">
        <f t="shared" si="33"/>
        <v>0</v>
      </c>
      <c r="BE130" s="147">
        <f t="shared" si="34"/>
        <v>0</v>
      </c>
      <c r="CZ130" s="147">
        <v>0</v>
      </c>
    </row>
    <row r="131" spans="1:104" ht="12.75">
      <c r="A131" s="170">
        <v>98</v>
      </c>
      <c r="B131" s="171" t="s">
        <v>308</v>
      </c>
      <c r="C131" s="172" t="s">
        <v>309</v>
      </c>
      <c r="D131" s="173" t="s">
        <v>75</v>
      </c>
      <c r="E131" s="174">
        <v>17</v>
      </c>
      <c r="F131" s="174"/>
      <c r="G131" s="175"/>
      <c r="O131" s="169">
        <v>2</v>
      </c>
      <c r="AA131" s="147">
        <v>12</v>
      </c>
      <c r="AB131" s="147">
        <v>0</v>
      </c>
      <c r="AC131" s="147">
        <v>82</v>
      </c>
      <c r="AZ131" s="147">
        <v>2</v>
      </c>
      <c r="BA131" s="147">
        <f t="shared" si="30"/>
        <v>0</v>
      </c>
      <c r="BB131" s="147">
        <f t="shared" si="31"/>
        <v>0</v>
      </c>
      <c r="BC131" s="147">
        <f t="shared" si="32"/>
        <v>0</v>
      </c>
      <c r="BD131" s="147">
        <f t="shared" si="33"/>
        <v>0</v>
      </c>
      <c r="BE131" s="147">
        <f t="shared" si="34"/>
        <v>0</v>
      </c>
      <c r="CZ131" s="147">
        <v>0</v>
      </c>
    </row>
    <row r="132" spans="1:104" ht="12.75">
      <c r="A132" s="170">
        <v>99</v>
      </c>
      <c r="B132" s="171" t="s">
        <v>310</v>
      </c>
      <c r="C132" s="172" t="s">
        <v>311</v>
      </c>
      <c r="D132" s="173" t="s">
        <v>75</v>
      </c>
      <c r="E132" s="174">
        <v>0</v>
      </c>
      <c r="F132" s="174"/>
      <c r="G132" s="175"/>
      <c r="O132" s="169">
        <v>2</v>
      </c>
      <c r="AA132" s="147">
        <v>12</v>
      </c>
      <c r="AB132" s="147">
        <v>0</v>
      </c>
      <c r="AC132" s="147">
        <v>83</v>
      </c>
      <c r="AZ132" s="147">
        <v>2</v>
      </c>
      <c r="BA132" s="147">
        <f t="shared" si="30"/>
        <v>0</v>
      </c>
      <c r="BB132" s="147">
        <f t="shared" si="31"/>
        <v>0</v>
      </c>
      <c r="BC132" s="147">
        <f t="shared" si="32"/>
        <v>0</v>
      </c>
      <c r="BD132" s="147">
        <f t="shared" si="33"/>
        <v>0</v>
      </c>
      <c r="BE132" s="147">
        <f t="shared" si="34"/>
        <v>0</v>
      </c>
      <c r="CZ132" s="147">
        <v>0</v>
      </c>
    </row>
    <row r="133" spans="1:104" ht="12.75">
      <c r="A133" s="170">
        <v>100</v>
      </c>
      <c r="B133" s="171" t="s">
        <v>312</v>
      </c>
      <c r="C133" s="172" t="s">
        <v>313</v>
      </c>
      <c r="D133" s="173" t="s">
        <v>95</v>
      </c>
      <c r="E133" s="174">
        <v>5</v>
      </c>
      <c r="F133" s="174"/>
      <c r="G133" s="175"/>
      <c r="O133" s="169">
        <v>2</v>
      </c>
      <c r="AA133" s="147">
        <v>12</v>
      </c>
      <c r="AB133" s="147">
        <v>0</v>
      </c>
      <c r="AC133" s="147">
        <v>84</v>
      </c>
      <c r="AZ133" s="147">
        <v>2</v>
      </c>
      <c r="BA133" s="147">
        <f t="shared" si="30"/>
        <v>0</v>
      </c>
      <c r="BB133" s="147">
        <f t="shared" si="31"/>
        <v>0</v>
      </c>
      <c r="BC133" s="147">
        <f t="shared" si="32"/>
        <v>0</v>
      </c>
      <c r="BD133" s="147">
        <f t="shared" si="33"/>
        <v>0</v>
      </c>
      <c r="BE133" s="147">
        <f t="shared" si="34"/>
        <v>0</v>
      </c>
      <c r="CZ133" s="147">
        <v>0</v>
      </c>
    </row>
    <row r="134" spans="1:104" ht="12.75">
      <c r="A134" s="170">
        <v>101</v>
      </c>
      <c r="B134" s="171" t="s">
        <v>314</v>
      </c>
      <c r="C134" s="172" t="s">
        <v>315</v>
      </c>
      <c r="D134" s="173" t="s">
        <v>98</v>
      </c>
      <c r="E134" s="174">
        <v>1</v>
      </c>
      <c r="F134" s="174"/>
      <c r="G134" s="175"/>
      <c r="O134" s="169">
        <v>2</v>
      </c>
      <c r="AA134" s="147">
        <v>12</v>
      </c>
      <c r="AB134" s="147">
        <v>0</v>
      </c>
      <c r="AC134" s="147">
        <v>161</v>
      </c>
      <c r="AZ134" s="147">
        <v>2</v>
      </c>
      <c r="BA134" s="147">
        <f t="shared" si="30"/>
        <v>0</v>
      </c>
      <c r="BB134" s="147">
        <f t="shared" si="31"/>
        <v>0</v>
      </c>
      <c r="BC134" s="147">
        <f t="shared" si="32"/>
        <v>0</v>
      </c>
      <c r="BD134" s="147">
        <f t="shared" si="33"/>
        <v>0</v>
      </c>
      <c r="BE134" s="147">
        <f t="shared" si="34"/>
        <v>0</v>
      </c>
      <c r="CZ134" s="147">
        <v>0</v>
      </c>
    </row>
    <row r="135" spans="1:104" ht="12.75">
      <c r="A135" s="170">
        <v>102</v>
      </c>
      <c r="B135" s="171" t="s">
        <v>316</v>
      </c>
      <c r="C135" s="172" t="s">
        <v>317</v>
      </c>
      <c r="D135" s="173" t="s">
        <v>75</v>
      </c>
      <c r="E135" s="174">
        <v>6</v>
      </c>
      <c r="F135" s="174"/>
      <c r="G135" s="175"/>
      <c r="O135" s="169">
        <v>2</v>
      </c>
      <c r="AA135" s="147">
        <v>12</v>
      </c>
      <c r="AB135" s="147">
        <v>0</v>
      </c>
      <c r="AC135" s="147">
        <v>85</v>
      </c>
      <c r="AZ135" s="147">
        <v>2</v>
      </c>
      <c r="BA135" s="147">
        <f t="shared" si="30"/>
        <v>0</v>
      </c>
      <c r="BB135" s="147">
        <f t="shared" si="31"/>
        <v>0</v>
      </c>
      <c r="BC135" s="147">
        <f t="shared" si="32"/>
        <v>0</v>
      </c>
      <c r="BD135" s="147">
        <f t="shared" si="33"/>
        <v>0</v>
      </c>
      <c r="BE135" s="147">
        <f t="shared" si="34"/>
        <v>0</v>
      </c>
      <c r="CZ135" s="147">
        <v>0</v>
      </c>
    </row>
    <row r="136" spans="1:104" ht="12.75">
      <c r="A136" s="170">
        <v>103</v>
      </c>
      <c r="B136" s="171" t="s">
        <v>318</v>
      </c>
      <c r="C136" s="172" t="s">
        <v>319</v>
      </c>
      <c r="D136" s="173" t="s">
        <v>75</v>
      </c>
      <c r="E136" s="174">
        <v>2</v>
      </c>
      <c r="F136" s="174"/>
      <c r="G136" s="175"/>
      <c r="O136" s="169">
        <v>2</v>
      </c>
      <c r="AA136" s="147">
        <v>12</v>
      </c>
      <c r="AB136" s="147">
        <v>0</v>
      </c>
      <c r="AC136" s="147">
        <v>86</v>
      </c>
      <c r="AZ136" s="147">
        <v>2</v>
      </c>
      <c r="BA136" s="147">
        <f t="shared" si="30"/>
        <v>0</v>
      </c>
      <c r="BB136" s="147">
        <f t="shared" si="31"/>
        <v>0</v>
      </c>
      <c r="BC136" s="147">
        <f t="shared" si="32"/>
        <v>0</v>
      </c>
      <c r="BD136" s="147">
        <f t="shared" si="33"/>
        <v>0</v>
      </c>
      <c r="BE136" s="147">
        <f t="shared" si="34"/>
        <v>0</v>
      </c>
      <c r="CZ136" s="147">
        <v>0</v>
      </c>
    </row>
    <row r="137" spans="1:104" ht="12.75">
      <c r="A137" s="170">
        <v>104</v>
      </c>
      <c r="B137" s="171" t="s">
        <v>320</v>
      </c>
      <c r="C137" s="172" t="s">
        <v>321</v>
      </c>
      <c r="D137" s="173" t="s">
        <v>75</v>
      </c>
      <c r="E137" s="174">
        <v>2</v>
      </c>
      <c r="F137" s="174"/>
      <c r="G137" s="175"/>
      <c r="O137" s="169">
        <v>2</v>
      </c>
      <c r="AA137" s="147">
        <v>12</v>
      </c>
      <c r="AB137" s="147">
        <v>0</v>
      </c>
      <c r="AC137" s="147">
        <v>87</v>
      </c>
      <c r="AZ137" s="147">
        <v>2</v>
      </c>
      <c r="BA137" s="147">
        <f t="shared" si="30"/>
        <v>0</v>
      </c>
      <c r="BB137" s="147">
        <f t="shared" si="31"/>
        <v>0</v>
      </c>
      <c r="BC137" s="147">
        <f t="shared" si="32"/>
        <v>0</v>
      </c>
      <c r="BD137" s="147">
        <f t="shared" si="33"/>
        <v>0</v>
      </c>
      <c r="BE137" s="147">
        <f t="shared" si="34"/>
        <v>0</v>
      </c>
      <c r="CZ137" s="147">
        <v>0</v>
      </c>
    </row>
    <row r="138" spans="1:104" ht="12.75">
      <c r="A138" s="170">
        <v>105</v>
      </c>
      <c r="B138" s="171" t="s">
        <v>322</v>
      </c>
      <c r="C138" s="172" t="s">
        <v>323</v>
      </c>
      <c r="D138" s="173" t="s">
        <v>75</v>
      </c>
      <c r="E138" s="174">
        <v>1</v>
      </c>
      <c r="F138" s="174"/>
      <c r="G138" s="175"/>
      <c r="O138" s="169">
        <v>2</v>
      </c>
      <c r="AA138" s="147">
        <v>12</v>
      </c>
      <c r="AB138" s="147">
        <v>0</v>
      </c>
      <c r="AC138" s="147">
        <v>88</v>
      </c>
      <c r="AZ138" s="147">
        <v>2</v>
      </c>
      <c r="BA138" s="147">
        <f t="shared" si="30"/>
        <v>0</v>
      </c>
      <c r="BB138" s="147">
        <f t="shared" si="31"/>
        <v>0</v>
      </c>
      <c r="BC138" s="147">
        <f t="shared" si="32"/>
        <v>0</v>
      </c>
      <c r="BD138" s="147">
        <f t="shared" si="33"/>
        <v>0</v>
      </c>
      <c r="BE138" s="147">
        <f t="shared" si="34"/>
        <v>0</v>
      </c>
      <c r="CZ138" s="147">
        <v>0</v>
      </c>
    </row>
    <row r="139" spans="1:104" ht="12.75">
      <c r="A139" s="170">
        <v>106</v>
      </c>
      <c r="B139" s="171" t="s">
        <v>324</v>
      </c>
      <c r="C139" s="172" t="s">
        <v>325</v>
      </c>
      <c r="D139" s="173" t="s">
        <v>75</v>
      </c>
      <c r="E139" s="174">
        <v>1</v>
      </c>
      <c r="F139" s="174"/>
      <c r="G139" s="175"/>
      <c r="O139" s="169">
        <v>2</v>
      </c>
      <c r="AA139" s="147">
        <v>12</v>
      </c>
      <c r="AB139" s="147">
        <v>0</v>
      </c>
      <c r="AC139" s="147">
        <v>89</v>
      </c>
      <c r="AZ139" s="147">
        <v>2</v>
      </c>
      <c r="BA139" s="147">
        <f t="shared" si="30"/>
        <v>0</v>
      </c>
      <c r="BB139" s="147">
        <f t="shared" si="31"/>
        <v>0</v>
      </c>
      <c r="BC139" s="147">
        <f t="shared" si="32"/>
        <v>0</v>
      </c>
      <c r="BD139" s="147">
        <f t="shared" si="33"/>
        <v>0</v>
      </c>
      <c r="BE139" s="147">
        <f t="shared" si="34"/>
        <v>0</v>
      </c>
      <c r="CZ139" s="147">
        <v>0</v>
      </c>
    </row>
    <row r="140" spans="1:104" ht="12.75">
      <c r="A140" s="170">
        <v>107</v>
      </c>
      <c r="B140" s="171" t="s">
        <v>326</v>
      </c>
      <c r="C140" s="172" t="s">
        <v>327</v>
      </c>
      <c r="D140" s="173" t="s">
        <v>75</v>
      </c>
      <c r="E140" s="174">
        <v>1</v>
      </c>
      <c r="F140" s="174"/>
      <c r="G140" s="175"/>
      <c r="O140" s="169">
        <v>2</v>
      </c>
      <c r="AA140" s="147">
        <v>12</v>
      </c>
      <c r="AB140" s="147">
        <v>0</v>
      </c>
      <c r="AC140" s="147">
        <v>90</v>
      </c>
      <c r="AZ140" s="147">
        <v>2</v>
      </c>
      <c r="BA140" s="147">
        <f t="shared" si="30"/>
        <v>0</v>
      </c>
      <c r="BB140" s="147">
        <f t="shared" si="31"/>
        <v>0</v>
      </c>
      <c r="BC140" s="147">
        <f t="shared" si="32"/>
        <v>0</v>
      </c>
      <c r="BD140" s="147">
        <f t="shared" si="33"/>
        <v>0</v>
      </c>
      <c r="BE140" s="147">
        <f t="shared" si="34"/>
        <v>0</v>
      </c>
      <c r="CZ140" s="147">
        <v>0</v>
      </c>
    </row>
    <row r="141" spans="1:104" ht="12.75">
      <c r="A141" s="170">
        <v>108</v>
      </c>
      <c r="B141" s="171" t="s">
        <v>328</v>
      </c>
      <c r="C141" s="172" t="s">
        <v>329</v>
      </c>
      <c r="D141" s="173" t="s">
        <v>75</v>
      </c>
      <c r="E141" s="174">
        <v>5</v>
      </c>
      <c r="F141" s="174"/>
      <c r="G141" s="175"/>
      <c r="O141" s="169">
        <v>2</v>
      </c>
      <c r="AA141" s="147">
        <v>12</v>
      </c>
      <c r="AB141" s="147">
        <v>0</v>
      </c>
      <c r="AC141" s="147">
        <v>91</v>
      </c>
      <c r="AZ141" s="147">
        <v>2</v>
      </c>
      <c r="BA141" s="147">
        <f t="shared" si="30"/>
        <v>0</v>
      </c>
      <c r="BB141" s="147">
        <f t="shared" si="31"/>
        <v>0</v>
      </c>
      <c r="BC141" s="147">
        <f t="shared" si="32"/>
        <v>0</v>
      </c>
      <c r="BD141" s="147">
        <f t="shared" si="33"/>
        <v>0</v>
      </c>
      <c r="BE141" s="147">
        <f t="shared" si="34"/>
        <v>0</v>
      </c>
      <c r="CZ141" s="147">
        <v>0</v>
      </c>
    </row>
    <row r="142" spans="1:104" ht="12.75">
      <c r="A142" s="170">
        <v>109</v>
      </c>
      <c r="B142" s="171" t="s">
        <v>330</v>
      </c>
      <c r="C142" s="172" t="s">
        <v>331</v>
      </c>
      <c r="D142" s="173" t="s">
        <v>98</v>
      </c>
      <c r="E142" s="174">
        <v>4</v>
      </c>
      <c r="F142" s="174"/>
      <c r="G142" s="175"/>
      <c r="O142" s="169">
        <v>2</v>
      </c>
      <c r="AA142" s="147">
        <v>12</v>
      </c>
      <c r="AB142" s="147">
        <v>0</v>
      </c>
      <c r="AC142" s="147">
        <v>164</v>
      </c>
      <c r="AZ142" s="147">
        <v>2</v>
      </c>
      <c r="BA142" s="147">
        <f t="shared" si="30"/>
        <v>0</v>
      </c>
      <c r="BB142" s="147">
        <f t="shared" si="31"/>
        <v>0</v>
      </c>
      <c r="BC142" s="147">
        <f t="shared" si="32"/>
        <v>0</v>
      </c>
      <c r="BD142" s="147">
        <f t="shared" si="33"/>
        <v>0</v>
      </c>
      <c r="BE142" s="147">
        <f t="shared" si="34"/>
        <v>0</v>
      </c>
      <c r="CZ142" s="147">
        <v>0</v>
      </c>
    </row>
    <row r="143" spans="1:104" ht="12.75">
      <c r="A143" s="170">
        <v>110</v>
      </c>
      <c r="B143" s="171" t="s">
        <v>332</v>
      </c>
      <c r="C143" s="172" t="s">
        <v>333</v>
      </c>
      <c r="D143" s="173" t="s">
        <v>75</v>
      </c>
      <c r="E143" s="174">
        <v>5</v>
      </c>
      <c r="F143" s="174"/>
      <c r="G143" s="175"/>
      <c r="O143" s="169">
        <v>2</v>
      </c>
      <c r="AA143" s="147">
        <v>12</v>
      </c>
      <c r="AB143" s="147">
        <v>0</v>
      </c>
      <c r="AC143" s="147">
        <v>92</v>
      </c>
      <c r="AZ143" s="147">
        <v>2</v>
      </c>
      <c r="BA143" s="147">
        <f t="shared" si="30"/>
        <v>0</v>
      </c>
      <c r="BB143" s="147">
        <f t="shared" si="31"/>
        <v>0</v>
      </c>
      <c r="BC143" s="147">
        <f t="shared" si="32"/>
        <v>0</v>
      </c>
      <c r="BD143" s="147">
        <f t="shared" si="33"/>
        <v>0</v>
      </c>
      <c r="BE143" s="147">
        <f t="shared" si="34"/>
        <v>0</v>
      </c>
      <c r="CZ143" s="147">
        <v>0</v>
      </c>
    </row>
    <row r="144" spans="1:104" ht="12.75">
      <c r="A144" s="170">
        <v>111</v>
      </c>
      <c r="B144" s="171" t="s">
        <v>334</v>
      </c>
      <c r="C144" s="172" t="s">
        <v>335</v>
      </c>
      <c r="D144" s="173" t="s">
        <v>75</v>
      </c>
      <c r="E144" s="174">
        <v>4</v>
      </c>
      <c r="F144" s="174"/>
      <c r="G144" s="175"/>
      <c r="O144" s="169">
        <v>2</v>
      </c>
      <c r="AA144" s="147">
        <v>12</v>
      </c>
      <c r="AB144" s="147">
        <v>0</v>
      </c>
      <c r="AC144" s="147">
        <v>93</v>
      </c>
      <c r="AZ144" s="147">
        <v>2</v>
      </c>
      <c r="BA144" s="147">
        <f t="shared" si="30"/>
        <v>0</v>
      </c>
      <c r="BB144" s="147">
        <f t="shared" si="31"/>
        <v>0</v>
      </c>
      <c r="BC144" s="147">
        <f t="shared" si="32"/>
        <v>0</v>
      </c>
      <c r="BD144" s="147">
        <f t="shared" si="33"/>
        <v>0</v>
      </c>
      <c r="BE144" s="147">
        <f t="shared" si="34"/>
        <v>0</v>
      </c>
      <c r="CZ144" s="147">
        <v>0</v>
      </c>
    </row>
    <row r="145" spans="1:104" ht="12.75">
      <c r="A145" s="170">
        <v>112</v>
      </c>
      <c r="B145" s="171" t="s">
        <v>336</v>
      </c>
      <c r="C145" s="172" t="s">
        <v>337</v>
      </c>
      <c r="D145" s="173" t="s">
        <v>75</v>
      </c>
      <c r="E145" s="174">
        <v>0</v>
      </c>
      <c r="F145" s="174"/>
      <c r="G145" s="175"/>
      <c r="O145" s="169">
        <v>2</v>
      </c>
      <c r="AA145" s="147">
        <v>12</v>
      </c>
      <c r="AB145" s="147">
        <v>0</v>
      </c>
      <c r="AC145" s="147">
        <v>94</v>
      </c>
      <c r="AZ145" s="147">
        <v>2</v>
      </c>
      <c r="BA145" s="147">
        <f t="shared" si="30"/>
        <v>0</v>
      </c>
      <c r="BB145" s="147">
        <f t="shared" si="31"/>
        <v>0</v>
      </c>
      <c r="BC145" s="147">
        <f t="shared" si="32"/>
        <v>0</v>
      </c>
      <c r="BD145" s="147">
        <f t="shared" si="33"/>
        <v>0</v>
      </c>
      <c r="BE145" s="147">
        <f t="shared" si="34"/>
        <v>0</v>
      </c>
      <c r="CZ145" s="147">
        <v>0</v>
      </c>
    </row>
    <row r="146" spans="1:104" ht="12.75">
      <c r="A146" s="170">
        <v>113</v>
      </c>
      <c r="B146" s="171" t="s">
        <v>338</v>
      </c>
      <c r="C146" s="172" t="s">
        <v>339</v>
      </c>
      <c r="D146" s="173" t="s">
        <v>75</v>
      </c>
      <c r="E146" s="174">
        <v>0</v>
      </c>
      <c r="F146" s="174"/>
      <c r="G146" s="175"/>
      <c r="O146" s="169">
        <v>2</v>
      </c>
      <c r="AA146" s="147">
        <v>12</v>
      </c>
      <c r="AB146" s="147">
        <v>0</v>
      </c>
      <c r="AC146" s="147">
        <v>95</v>
      </c>
      <c r="AZ146" s="147">
        <v>2</v>
      </c>
      <c r="BA146" s="147">
        <f t="shared" si="30"/>
        <v>0</v>
      </c>
      <c r="BB146" s="147">
        <f t="shared" si="31"/>
        <v>0</v>
      </c>
      <c r="BC146" s="147">
        <f t="shared" si="32"/>
        <v>0</v>
      </c>
      <c r="BD146" s="147">
        <f t="shared" si="33"/>
        <v>0</v>
      </c>
      <c r="BE146" s="147">
        <f t="shared" si="34"/>
        <v>0</v>
      </c>
      <c r="CZ146" s="147">
        <v>0</v>
      </c>
    </row>
    <row r="147" spans="1:104" ht="12.75">
      <c r="A147" s="170">
        <v>114</v>
      </c>
      <c r="B147" s="171" t="s">
        <v>340</v>
      </c>
      <c r="C147" s="172" t="s">
        <v>341</v>
      </c>
      <c r="D147" s="173" t="s">
        <v>101</v>
      </c>
      <c r="E147" s="174">
        <v>0</v>
      </c>
      <c r="F147" s="174"/>
      <c r="G147" s="175"/>
      <c r="O147" s="169">
        <v>2</v>
      </c>
      <c r="AA147" s="147">
        <v>12</v>
      </c>
      <c r="AB147" s="147">
        <v>0</v>
      </c>
      <c r="AC147" s="147">
        <v>97</v>
      </c>
      <c r="AZ147" s="147">
        <v>2</v>
      </c>
      <c r="BA147" s="147">
        <f t="shared" si="30"/>
        <v>0</v>
      </c>
      <c r="BB147" s="147">
        <f t="shared" si="31"/>
        <v>0</v>
      </c>
      <c r="BC147" s="147">
        <f t="shared" si="32"/>
        <v>0</v>
      </c>
      <c r="BD147" s="147">
        <f t="shared" si="33"/>
        <v>0</v>
      </c>
      <c r="BE147" s="147">
        <f t="shared" si="34"/>
        <v>0</v>
      </c>
      <c r="CZ147" s="147">
        <v>0</v>
      </c>
    </row>
    <row r="148" spans="1:104" ht="12.75">
      <c r="A148" s="170">
        <v>115</v>
      </c>
      <c r="B148" s="171" t="s">
        <v>340</v>
      </c>
      <c r="C148" s="172" t="s">
        <v>342</v>
      </c>
      <c r="D148" s="173" t="s">
        <v>95</v>
      </c>
      <c r="E148" s="174">
        <v>21</v>
      </c>
      <c r="F148" s="174"/>
      <c r="G148" s="175"/>
      <c r="O148" s="169">
        <v>2</v>
      </c>
      <c r="AA148" s="147">
        <v>12</v>
      </c>
      <c r="AB148" s="147">
        <v>0</v>
      </c>
      <c r="AC148" s="147">
        <v>96</v>
      </c>
      <c r="AZ148" s="147">
        <v>2</v>
      </c>
      <c r="BA148" s="147">
        <f t="shared" si="30"/>
        <v>0</v>
      </c>
      <c r="BB148" s="147">
        <f t="shared" si="31"/>
        <v>0</v>
      </c>
      <c r="BC148" s="147">
        <f t="shared" si="32"/>
        <v>0</v>
      </c>
      <c r="BD148" s="147">
        <f t="shared" si="33"/>
        <v>0</v>
      </c>
      <c r="BE148" s="147">
        <f t="shared" si="34"/>
        <v>0</v>
      </c>
      <c r="CZ148" s="147">
        <v>0</v>
      </c>
    </row>
    <row r="149" spans="1:104" ht="12.75">
      <c r="A149" s="170">
        <v>116</v>
      </c>
      <c r="B149" s="171" t="s">
        <v>343</v>
      </c>
      <c r="C149" s="172" t="s">
        <v>182</v>
      </c>
      <c r="D149" s="173" t="s">
        <v>98</v>
      </c>
      <c r="E149" s="174">
        <v>1</v>
      </c>
      <c r="F149" s="174"/>
      <c r="G149" s="175"/>
      <c r="O149" s="169">
        <v>2</v>
      </c>
      <c r="AA149" s="147">
        <v>12</v>
      </c>
      <c r="AB149" s="147">
        <v>0</v>
      </c>
      <c r="AC149" s="147">
        <v>99</v>
      </c>
      <c r="AZ149" s="147">
        <v>2</v>
      </c>
      <c r="BA149" s="147">
        <f t="shared" si="30"/>
        <v>0</v>
      </c>
      <c r="BB149" s="147">
        <f t="shared" si="31"/>
        <v>0</v>
      </c>
      <c r="BC149" s="147">
        <f t="shared" si="32"/>
        <v>0</v>
      </c>
      <c r="BD149" s="147">
        <f t="shared" si="33"/>
        <v>0</v>
      </c>
      <c r="BE149" s="147">
        <f t="shared" si="34"/>
        <v>0</v>
      </c>
      <c r="CZ149" s="147">
        <v>0</v>
      </c>
    </row>
    <row r="150" spans="1:104" ht="12.75">
      <c r="A150" s="170">
        <v>117</v>
      </c>
      <c r="B150" s="171" t="s">
        <v>343</v>
      </c>
      <c r="C150" s="172" t="s">
        <v>344</v>
      </c>
      <c r="D150" s="173" t="s">
        <v>98</v>
      </c>
      <c r="E150" s="174">
        <v>0</v>
      </c>
      <c r="F150" s="174"/>
      <c r="G150" s="175"/>
      <c r="O150" s="169">
        <v>2</v>
      </c>
      <c r="AA150" s="147">
        <v>12</v>
      </c>
      <c r="AB150" s="147">
        <v>0</v>
      </c>
      <c r="AC150" s="147">
        <v>98</v>
      </c>
      <c r="AZ150" s="147">
        <v>2</v>
      </c>
      <c r="BA150" s="147">
        <f t="shared" si="30"/>
        <v>0</v>
      </c>
      <c r="BB150" s="147">
        <f t="shared" si="31"/>
        <v>0</v>
      </c>
      <c r="BC150" s="147">
        <f t="shared" si="32"/>
        <v>0</v>
      </c>
      <c r="BD150" s="147">
        <f t="shared" si="33"/>
        <v>0</v>
      </c>
      <c r="BE150" s="147">
        <f t="shared" si="34"/>
        <v>0</v>
      </c>
      <c r="CZ150" s="147">
        <v>0</v>
      </c>
    </row>
    <row r="151" spans="1:104" ht="12.75">
      <c r="A151" s="170">
        <v>118</v>
      </c>
      <c r="B151" s="171" t="s">
        <v>345</v>
      </c>
      <c r="C151" s="172" t="s">
        <v>346</v>
      </c>
      <c r="D151" s="173" t="s">
        <v>95</v>
      </c>
      <c r="E151" s="174">
        <v>2</v>
      </c>
      <c r="F151" s="174"/>
      <c r="G151" s="175"/>
      <c r="O151" s="169">
        <v>2</v>
      </c>
      <c r="AA151" s="147">
        <v>12</v>
      </c>
      <c r="AB151" s="147">
        <v>0</v>
      </c>
      <c r="AC151" s="147">
        <v>160</v>
      </c>
      <c r="AZ151" s="147">
        <v>2</v>
      </c>
      <c r="BA151" s="147">
        <f t="shared" si="30"/>
        <v>0</v>
      </c>
      <c r="BB151" s="147">
        <f t="shared" si="31"/>
        <v>0</v>
      </c>
      <c r="BC151" s="147">
        <f t="shared" si="32"/>
        <v>0</v>
      </c>
      <c r="BD151" s="147">
        <f t="shared" si="33"/>
        <v>0</v>
      </c>
      <c r="BE151" s="147">
        <f t="shared" si="34"/>
        <v>0</v>
      </c>
      <c r="CZ151" s="147">
        <v>0</v>
      </c>
    </row>
    <row r="152" spans="1:104" ht="12.75">
      <c r="A152" s="170">
        <v>119</v>
      </c>
      <c r="B152" s="171" t="s">
        <v>347</v>
      </c>
      <c r="C152" s="172" t="s">
        <v>348</v>
      </c>
      <c r="D152" s="173" t="s">
        <v>95</v>
      </c>
      <c r="E152" s="174">
        <v>21</v>
      </c>
      <c r="F152" s="174"/>
      <c r="G152" s="175"/>
      <c r="O152" s="169">
        <v>2</v>
      </c>
      <c r="AA152" s="147">
        <v>12</v>
      </c>
      <c r="AB152" s="147">
        <v>0</v>
      </c>
      <c r="AC152" s="147">
        <v>163</v>
      </c>
      <c r="AZ152" s="147">
        <v>2</v>
      </c>
      <c r="BA152" s="147">
        <f t="shared" si="30"/>
        <v>0</v>
      </c>
      <c r="BB152" s="147">
        <f t="shared" si="31"/>
        <v>0</v>
      </c>
      <c r="BC152" s="147">
        <f t="shared" si="32"/>
        <v>0</v>
      </c>
      <c r="BD152" s="147">
        <f t="shared" si="33"/>
        <v>0</v>
      </c>
      <c r="BE152" s="147">
        <f t="shared" si="34"/>
        <v>0</v>
      </c>
      <c r="CZ152" s="147">
        <v>0</v>
      </c>
    </row>
    <row r="153" spans="1:57" ht="12.75">
      <c r="A153" s="176"/>
      <c r="B153" s="177" t="s">
        <v>76</v>
      </c>
      <c r="C153" s="178" t="str">
        <f>CONCATENATE(B125," ",C125)</f>
        <v>720 Zdravotechnická instalace</v>
      </c>
      <c r="D153" s="176"/>
      <c r="E153" s="179"/>
      <c r="F153" s="179"/>
      <c r="G153" s="180"/>
      <c r="O153" s="169">
        <v>4</v>
      </c>
      <c r="BA153" s="181">
        <f>SUM(BA125:BA152)</f>
        <v>0</v>
      </c>
      <c r="BB153" s="181">
        <f>SUM(BB125:BB152)</f>
        <v>0</v>
      </c>
      <c r="BC153" s="181">
        <f>SUM(BC125:BC152)</f>
        <v>0</v>
      </c>
      <c r="BD153" s="181">
        <f>SUM(BD125:BD152)</f>
        <v>0</v>
      </c>
      <c r="BE153" s="181">
        <f>SUM(BE125:BE152)</f>
        <v>0</v>
      </c>
    </row>
    <row r="154" spans="1:15" ht="12.75">
      <c r="A154" s="162" t="s">
        <v>74</v>
      </c>
      <c r="B154" s="163" t="s">
        <v>349</v>
      </c>
      <c r="C154" s="164" t="s">
        <v>350</v>
      </c>
      <c r="D154" s="165"/>
      <c r="E154" s="166"/>
      <c r="F154" s="166"/>
      <c r="G154" s="167"/>
      <c r="H154" s="168"/>
      <c r="I154" s="168"/>
      <c r="O154" s="169">
        <v>1</v>
      </c>
    </row>
    <row r="155" spans="1:104" ht="12.75">
      <c r="A155" s="170">
        <v>120</v>
      </c>
      <c r="B155" s="171" t="s">
        <v>351</v>
      </c>
      <c r="C155" s="172" t="s">
        <v>352</v>
      </c>
      <c r="D155" s="173" t="s">
        <v>119</v>
      </c>
      <c r="E155" s="174">
        <v>4</v>
      </c>
      <c r="F155" s="174"/>
      <c r="G155" s="175"/>
      <c r="O155" s="169">
        <v>2</v>
      </c>
      <c r="AA155" s="147">
        <v>1</v>
      </c>
      <c r="AB155" s="147">
        <v>7</v>
      </c>
      <c r="AC155" s="147">
        <v>7</v>
      </c>
      <c r="AZ155" s="147">
        <v>2</v>
      </c>
      <c r="BA155" s="147">
        <f>IF(AZ155=1,G155,0)</f>
        <v>0</v>
      </c>
      <c r="BB155" s="147">
        <f>IF(AZ155=2,G155,0)</f>
        <v>0</v>
      </c>
      <c r="BC155" s="147">
        <f>IF(AZ155=3,G155,0)</f>
        <v>0</v>
      </c>
      <c r="BD155" s="147">
        <f>IF(AZ155=4,G155,0)</f>
        <v>0</v>
      </c>
      <c r="BE155" s="147">
        <f>IF(AZ155=5,G155,0)</f>
        <v>0</v>
      </c>
      <c r="CZ155" s="147">
        <v>0.0008</v>
      </c>
    </row>
    <row r="156" spans="1:57" ht="12.75">
      <c r="A156" s="176"/>
      <c r="B156" s="177" t="s">
        <v>76</v>
      </c>
      <c r="C156" s="178" t="str">
        <f>CONCATENATE(B154," ",C154)</f>
        <v>725 Zařizovací předměty</v>
      </c>
      <c r="D156" s="176"/>
      <c r="E156" s="179"/>
      <c r="F156" s="179"/>
      <c r="G156" s="180"/>
      <c r="O156" s="169">
        <v>4</v>
      </c>
      <c r="BA156" s="181">
        <f>SUM(BA154:BA155)</f>
        <v>0</v>
      </c>
      <c r="BB156" s="181">
        <f>SUM(BB154:BB155)</f>
        <v>0</v>
      </c>
      <c r="BC156" s="181">
        <f>SUM(BC154:BC155)</f>
        <v>0</v>
      </c>
      <c r="BD156" s="181">
        <f>SUM(BD154:BD155)</f>
        <v>0</v>
      </c>
      <c r="BE156" s="181">
        <f>SUM(BE154:BE155)</f>
        <v>0</v>
      </c>
    </row>
    <row r="157" spans="1:15" ht="12.75">
      <c r="A157" s="162" t="s">
        <v>74</v>
      </c>
      <c r="B157" s="163" t="s">
        <v>353</v>
      </c>
      <c r="C157" s="164" t="s">
        <v>354</v>
      </c>
      <c r="D157" s="165"/>
      <c r="E157" s="166"/>
      <c r="F157" s="166"/>
      <c r="G157" s="167"/>
      <c r="H157" s="168"/>
      <c r="I157" s="168"/>
      <c r="O157" s="169">
        <v>1</v>
      </c>
    </row>
    <row r="158" spans="1:104" ht="12.75">
      <c r="A158" s="170">
        <v>121</v>
      </c>
      <c r="B158" s="171" t="s">
        <v>355</v>
      </c>
      <c r="C158" s="172" t="s">
        <v>356</v>
      </c>
      <c r="D158" s="173" t="s">
        <v>98</v>
      </c>
      <c r="E158" s="174">
        <v>1</v>
      </c>
      <c r="F158" s="174"/>
      <c r="G158" s="175"/>
      <c r="O158" s="169">
        <v>2</v>
      </c>
      <c r="AA158" s="147">
        <v>12</v>
      </c>
      <c r="AB158" s="147">
        <v>0</v>
      </c>
      <c r="AC158" s="147">
        <v>50</v>
      </c>
      <c r="AZ158" s="147">
        <v>2</v>
      </c>
      <c r="BA158" s="147">
        <f>IF(AZ158=1,G158,0)</f>
        <v>0</v>
      </c>
      <c r="BB158" s="147">
        <f>IF(AZ158=2,G158,0)</f>
        <v>0</v>
      </c>
      <c r="BC158" s="147">
        <f>IF(AZ158=3,G158,0)</f>
        <v>0</v>
      </c>
      <c r="BD158" s="147">
        <f>IF(AZ158=4,G158,0)</f>
        <v>0</v>
      </c>
      <c r="BE158" s="147">
        <f>IF(AZ158=5,G158,0)</f>
        <v>0</v>
      </c>
      <c r="CZ158" s="147">
        <v>0</v>
      </c>
    </row>
    <row r="159" spans="1:57" ht="12.75">
      <c r="A159" s="176"/>
      <c r="B159" s="177" t="s">
        <v>76</v>
      </c>
      <c r="C159" s="178" t="str">
        <f>CONCATENATE(B157," ",C157)</f>
        <v>767 Konstrukce zámečnické</v>
      </c>
      <c r="D159" s="176"/>
      <c r="E159" s="179"/>
      <c r="F159" s="179"/>
      <c r="G159" s="180"/>
      <c r="O159" s="169">
        <v>4</v>
      </c>
      <c r="BA159" s="181">
        <f>SUM(BA157:BA158)</f>
        <v>0</v>
      </c>
      <c r="BB159" s="181">
        <f>SUM(BB157:BB158)</f>
        <v>0</v>
      </c>
      <c r="BC159" s="181">
        <f>SUM(BC157:BC158)</f>
        <v>0</v>
      </c>
      <c r="BD159" s="181">
        <f>SUM(BD157:BD158)</f>
        <v>0</v>
      </c>
      <c r="BE159" s="181">
        <f>SUM(BE157:BE158)</f>
        <v>0</v>
      </c>
    </row>
    <row r="160" spans="1:15" ht="12.75">
      <c r="A160" s="162" t="s">
        <v>74</v>
      </c>
      <c r="B160" s="163" t="s">
        <v>357</v>
      </c>
      <c r="C160" s="164" t="s">
        <v>358</v>
      </c>
      <c r="D160" s="165"/>
      <c r="E160" s="166"/>
      <c r="F160" s="166"/>
      <c r="G160" s="167"/>
      <c r="H160" s="168"/>
      <c r="I160" s="168"/>
      <c r="O160" s="169">
        <v>1</v>
      </c>
    </row>
    <row r="161" spans="1:104" ht="12.75">
      <c r="A161" s="170">
        <v>122</v>
      </c>
      <c r="B161" s="171" t="s">
        <v>359</v>
      </c>
      <c r="C161" s="172" t="s">
        <v>360</v>
      </c>
      <c r="D161" s="173" t="s">
        <v>95</v>
      </c>
      <c r="E161" s="174">
        <v>2</v>
      </c>
      <c r="F161" s="174"/>
      <c r="G161" s="175"/>
      <c r="O161" s="169">
        <v>2</v>
      </c>
      <c r="AA161" s="147">
        <v>1</v>
      </c>
      <c r="AB161" s="147">
        <v>7</v>
      </c>
      <c r="AC161" s="147">
        <v>7</v>
      </c>
      <c r="AZ161" s="147">
        <v>2</v>
      </c>
      <c r="BA161" s="147">
        <f>IF(AZ161=1,G161,0)</f>
        <v>0</v>
      </c>
      <c r="BB161" s="147">
        <f>IF(AZ161=2,G161,0)</f>
        <v>0</v>
      </c>
      <c r="BC161" s="147">
        <f>IF(AZ161=3,G161,0)</f>
        <v>0</v>
      </c>
      <c r="BD161" s="147">
        <f>IF(AZ161=4,G161,0)</f>
        <v>0</v>
      </c>
      <c r="BE161" s="147">
        <f>IF(AZ161=5,G161,0)</f>
        <v>0</v>
      </c>
      <c r="CZ161" s="147">
        <v>0.00518</v>
      </c>
    </row>
    <row r="162" spans="1:104" ht="12.75">
      <c r="A162" s="170">
        <v>123</v>
      </c>
      <c r="B162" s="171" t="s">
        <v>361</v>
      </c>
      <c r="C162" s="172" t="s">
        <v>362</v>
      </c>
      <c r="D162" s="173" t="s">
        <v>62</v>
      </c>
      <c r="E162" s="174">
        <v>2.766</v>
      </c>
      <c r="F162" s="174"/>
      <c r="G162" s="175"/>
      <c r="O162" s="169">
        <v>2</v>
      </c>
      <c r="AA162" s="147">
        <v>7</v>
      </c>
      <c r="AB162" s="147">
        <v>1002</v>
      </c>
      <c r="AC162" s="147">
        <v>5</v>
      </c>
      <c r="AZ162" s="147">
        <v>2</v>
      </c>
      <c r="BA162" s="147">
        <f>IF(AZ162=1,G162,0)</f>
        <v>0</v>
      </c>
      <c r="BB162" s="147">
        <f>IF(AZ162=2,G162,0)</f>
        <v>0</v>
      </c>
      <c r="BC162" s="147">
        <f>IF(AZ162=3,G162,0)</f>
        <v>0</v>
      </c>
      <c r="BD162" s="147">
        <f>IF(AZ162=4,G162,0)</f>
        <v>0</v>
      </c>
      <c r="BE162" s="147">
        <f>IF(AZ162=5,G162,0)</f>
        <v>0</v>
      </c>
      <c r="CZ162" s="147">
        <v>0</v>
      </c>
    </row>
    <row r="163" spans="1:57" ht="12.75">
      <c r="A163" s="176"/>
      <c r="B163" s="177" t="s">
        <v>76</v>
      </c>
      <c r="C163" s="178" t="str">
        <f>CONCATENATE(B160," ",C160)</f>
        <v>771 Podlahy z dlaždic</v>
      </c>
      <c r="D163" s="176"/>
      <c r="E163" s="179"/>
      <c r="F163" s="179"/>
      <c r="G163" s="180"/>
      <c r="O163" s="169">
        <v>4</v>
      </c>
      <c r="BA163" s="181">
        <f>SUM(BA160:BA162)</f>
        <v>0</v>
      </c>
      <c r="BB163" s="181">
        <f>SUM(BB160:BB162)</f>
        <v>0</v>
      </c>
      <c r="BC163" s="181">
        <f>SUM(BC160:BC162)</f>
        <v>0</v>
      </c>
      <c r="BD163" s="181">
        <f>SUM(BD160:BD162)</f>
        <v>0</v>
      </c>
      <c r="BE163" s="181">
        <f>SUM(BE160:BE162)</f>
        <v>0</v>
      </c>
    </row>
    <row r="164" spans="1:15" ht="12.75">
      <c r="A164" s="162" t="s">
        <v>74</v>
      </c>
      <c r="B164" s="163" t="s">
        <v>363</v>
      </c>
      <c r="C164" s="164" t="s">
        <v>364</v>
      </c>
      <c r="D164" s="165"/>
      <c r="E164" s="166"/>
      <c r="F164" s="166"/>
      <c r="G164" s="167"/>
      <c r="H164" s="168"/>
      <c r="I164" s="168"/>
      <c r="O164" s="169">
        <v>1</v>
      </c>
    </row>
    <row r="165" spans="1:104" ht="12.75">
      <c r="A165" s="170">
        <v>124</v>
      </c>
      <c r="B165" s="171" t="s">
        <v>365</v>
      </c>
      <c r="C165" s="172" t="s">
        <v>366</v>
      </c>
      <c r="D165" s="173" t="s">
        <v>86</v>
      </c>
      <c r="E165" s="174">
        <v>22.9</v>
      </c>
      <c r="F165" s="174"/>
      <c r="G165" s="175"/>
      <c r="O165" s="169">
        <v>2</v>
      </c>
      <c r="AA165" s="147">
        <v>1</v>
      </c>
      <c r="AB165" s="147">
        <v>7</v>
      </c>
      <c r="AC165" s="147">
        <v>7</v>
      </c>
      <c r="AZ165" s="147">
        <v>2</v>
      </c>
      <c r="BA165" s="147">
        <f>IF(AZ165=1,G165,0)</f>
        <v>0</v>
      </c>
      <c r="BB165" s="147">
        <f>IF(AZ165=2,G165,0)</f>
        <v>0</v>
      </c>
      <c r="BC165" s="147">
        <f>IF(AZ165=3,G165,0)</f>
        <v>0</v>
      </c>
      <c r="BD165" s="147">
        <f>IF(AZ165=4,G165,0)</f>
        <v>0</v>
      </c>
      <c r="BE165" s="147">
        <f>IF(AZ165=5,G165,0)</f>
        <v>0</v>
      </c>
      <c r="CZ165" s="147">
        <v>0</v>
      </c>
    </row>
    <row r="166" spans="1:104" ht="22.5">
      <c r="A166" s="170">
        <v>125</v>
      </c>
      <c r="B166" s="171" t="s">
        <v>367</v>
      </c>
      <c r="C166" s="172" t="s">
        <v>368</v>
      </c>
      <c r="D166" s="173" t="s">
        <v>86</v>
      </c>
      <c r="E166" s="174">
        <v>36.34</v>
      </c>
      <c r="F166" s="174"/>
      <c r="G166" s="175"/>
      <c r="O166" s="169">
        <v>2</v>
      </c>
      <c r="AA166" s="147">
        <v>1</v>
      </c>
      <c r="AB166" s="147">
        <v>7</v>
      </c>
      <c r="AC166" s="147">
        <v>7</v>
      </c>
      <c r="AZ166" s="147">
        <v>2</v>
      </c>
      <c r="BA166" s="147">
        <f>IF(AZ166=1,G166,0)</f>
        <v>0</v>
      </c>
      <c r="BB166" s="147">
        <f>IF(AZ166=2,G166,0)</f>
        <v>0</v>
      </c>
      <c r="BC166" s="147">
        <f>IF(AZ166=3,G166,0)</f>
        <v>0</v>
      </c>
      <c r="BD166" s="147">
        <f>IF(AZ166=4,G166,0)</f>
        <v>0</v>
      </c>
      <c r="BE166" s="147">
        <f>IF(AZ166=5,G166,0)</f>
        <v>0</v>
      </c>
      <c r="CZ166" s="147">
        <v>0.0533</v>
      </c>
    </row>
    <row r="167" spans="1:104" ht="12.75">
      <c r="A167" s="170">
        <v>126</v>
      </c>
      <c r="B167" s="171" t="s">
        <v>369</v>
      </c>
      <c r="C167" s="172" t="s">
        <v>370</v>
      </c>
      <c r="D167" s="173" t="s">
        <v>95</v>
      </c>
      <c r="E167" s="174">
        <v>8</v>
      </c>
      <c r="F167" s="174"/>
      <c r="G167" s="175"/>
      <c r="O167" s="169">
        <v>2</v>
      </c>
      <c r="AA167" s="147">
        <v>1</v>
      </c>
      <c r="AB167" s="147">
        <v>7</v>
      </c>
      <c r="AC167" s="147">
        <v>7</v>
      </c>
      <c r="AZ167" s="147">
        <v>2</v>
      </c>
      <c r="BA167" s="147">
        <f>IF(AZ167=1,G167,0)</f>
        <v>0</v>
      </c>
      <c r="BB167" s="147">
        <f>IF(AZ167=2,G167,0)</f>
        <v>0</v>
      </c>
      <c r="BC167" s="147">
        <f>IF(AZ167=3,G167,0)</f>
        <v>0</v>
      </c>
      <c r="BD167" s="147">
        <f>IF(AZ167=4,G167,0)</f>
        <v>0</v>
      </c>
      <c r="BE167" s="147">
        <f>IF(AZ167=5,G167,0)</f>
        <v>0</v>
      </c>
      <c r="CZ167" s="147">
        <v>0</v>
      </c>
    </row>
    <row r="168" spans="1:104" ht="12.75">
      <c r="A168" s="170">
        <v>127</v>
      </c>
      <c r="B168" s="171" t="s">
        <v>371</v>
      </c>
      <c r="C168" s="172" t="s">
        <v>372</v>
      </c>
      <c r="D168" s="173" t="s">
        <v>75</v>
      </c>
      <c r="E168" s="174">
        <v>20</v>
      </c>
      <c r="F168" s="174"/>
      <c r="G168" s="175"/>
      <c r="O168" s="169">
        <v>2</v>
      </c>
      <c r="AA168" s="147">
        <v>12</v>
      </c>
      <c r="AB168" s="147">
        <v>0</v>
      </c>
      <c r="AC168" s="147">
        <v>23</v>
      </c>
      <c r="AZ168" s="147">
        <v>2</v>
      </c>
      <c r="BA168" s="147">
        <f>IF(AZ168=1,G168,0)</f>
        <v>0</v>
      </c>
      <c r="BB168" s="147">
        <f>IF(AZ168=2,G168,0)</f>
        <v>0</v>
      </c>
      <c r="BC168" s="147">
        <f>IF(AZ168=3,G168,0)</f>
        <v>0</v>
      </c>
      <c r="BD168" s="147">
        <f>IF(AZ168=4,G168,0)</f>
        <v>0</v>
      </c>
      <c r="BE168" s="147">
        <f>IF(AZ168=5,G168,0)</f>
        <v>0</v>
      </c>
      <c r="CZ168" s="147">
        <v>0</v>
      </c>
    </row>
    <row r="169" spans="1:104" ht="12.75">
      <c r="A169" s="170">
        <v>128</v>
      </c>
      <c r="B169" s="171" t="s">
        <v>373</v>
      </c>
      <c r="C169" s="172" t="s">
        <v>374</v>
      </c>
      <c r="D169" s="173" t="s">
        <v>62</v>
      </c>
      <c r="E169" s="174">
        <v>321.06</v>
      </c>
      <c r="F169" s="174"/>
      <c r="G169" s="175"/>
      <c r="O169" s="169">
        <v>2</v>
      </c>
      <c r="AA169" s="147">
        <v>7</v>
      </c>
      <c r="AB169" s="147">
        <v>1002</v>
      </c>
      <c r="AC169" s="147">
        <v>5</v>
      </c>
      <c r="AZ169" s="147">
        <v>2</v>
      </c>
      <c r="BA169" s="147">
        <f>IF(AZ169=1,G169,0)</f>
        <v>0</v>
      </c>
      <c r="BB169" s="147">
        <f>IF(AZ169=2,G169,0)</f>
        <v>0</v>
      </c>
      <c r="BC169" s="147">
        <f>IF(AZ169=3,G169,0)</f>
        <v>0</v>
      </c>
      <c r="BD169" s="147">
        <f>IF(AZ169=4,G169,0)</f>
        <v>0</v>
      </c>
      <c r="BE169" s="147">
        <f>IF(AZ169=5,G169,0)</f>
        <v>0</v>
      </c>
      <c r="CZ169" s="147">
        <v>0</v>
      </c>
    </row>
    <row r="170" spans="1:57" ht="12.75">
      <c r="A170" s="176"/>
      <c r="B170" s="177" t="s">
        <v>76</v>
      </c>
      <c r="C170" s="178" t="str">
        <f>CONCATENATE(B164," ",C164)</f>
        <v>781 Obklady keramické</v>
      </c>
      <c r="D170" s="176"/>
      <c r="E170" s="179"/>
      <c r="F170" s="179"/>
      <c r="G170" s="180"/>
      <c r="O170" s="169">
        <v>4</v>
      </c>
      <c r="BA170" s="181">
        <f>SUM(BA164:BA169)</f>
        <v>0</v>
      </c>
      <c r="BB170" s="181">
        <f>SUM(BB164:BB169)</f>
        <v>0</v>
      </c>
      <c r="BC170" s="181">
        <f>SUM(BC164:BC169)</f>
        <v>0</v>
      </c>
      <c r="BD170" s="181">
        <f>SUM(BD164:BD169)</f>
        <v>0</v>
      </c>
      <c r="BE170" s="181">
        <f>SUM(BE164:BE169)</f>
        <v>0</v>
      </c>
    </row>
    <row r="171" spans="1:15" ht="12.75">
      <c r="A171" s="162" t="s">
        <v>74</v>
      </c>
      <c r="B171" s="163" t="s">
        <v>375</v>
      </c>
      <c r="C171" s="164" t="s">
        <v>376</v>
      </c>
      <c r="D171" s="165"/>
      <c r="E171" s="166"/>
      <c r="F171" s="166"/>
      <c r="G171" s="167"/>
      <c r="H171" s="168"/>
      <c r="I171" s="168"/>
      <c r="O171" s="169">
        <v>1</v>
      </c>
    </row>
    <row r="172" spans="1:104" ht="12.75">
      <c r="A172" s="170">
        <v>129</v>
      </c>
      <c r="B172" s="171" t="s">
        <v>377</v>
      </c>
      <c r="C172" s="172" t="s">
        <v>378</v>
      </c>
      <c r="D172" s="173" t="s">
        <v>98</v>
      </c>
      <c r="E172" s="174">
        <v>1</v>
      </c>
      <c r="F172" s="174"/>
      <c r="G172" s="175"/>
      <c r="O172" s="169">
        <v>2</v>
      </c>
      <c r="AA172" s="147">
        <v>1</v>
      </c>
      <c r="AB172" s="147">
        <v>7</v>
      </c>
      <c r="AC172" s="147">
        <v>7</v>
      </c>
      <c r="AZ172" s="147">
        <v>2</v>
      </c>
      <c r="BA172" s="147">
        <f aca="true" t="shared" si="35" ref="BA172:BA184">IF(AZ172=1,G172,0)</f>
        <v>0</v>
      </c>
      <c r="BB172" s="147">
        <f aca="true" t="shared" si="36" ref="BB172:BB184">IF(AZ172=2,G172,0)</f>
        <v>0</v>
      </c>
      <c r="BC172" s="147">
        <f aca="true" t="shared" si="37" ref="BC172:BC184">IF(AZ172=3,G172,0)</f>
        <v>0</v>
      </c>
      <c r="BD172" s="147">
        <f aca="true" t="shared" si="38" ref="BD172:BD184">IF(AZ172=4,G172,0)</f>
        <v>0</v>
      </c>
      <c r="BE172" s="147">
        <f aca="true" t="shared" si="39" ref="BE172:BE184">IF(AZ172=5,G172,0)</f>
        <v>0</v>
      </c>
      <c r="CZ172" s="147">
        <v>0.00026</v>
      </c>
    </row>
    <row r="173" spans="1:104" ht="12.75">
      <c r="A173" s="170">
        <v>130</v>
      </c>
      <c r="B173" s="171" t="s">
        <v>379</v>
      </c>
      <c r="C173" s="172" t="s">
        <v>380</v>
      </c>
      <c r="D173" s="173" t="s">
        <v>86</v>
      </c>
      <c r="E173" s="174">
        <v>75</v>
      </c>
      <c r="F173" s="174"/>
      <c r="G173" s="175"/>
      <c r="O173" s="169">
        <v>2</v>
      </c>
      <c r="AA173" s="147">
        <v>12</v>
      </c>
      <c r="AB173" s="147">
        <v>0</v>
      </c>
      <c r="AC173" s="147">
        <v>100</v>
      </c>
      <c r="AZ173" s="147">
        <v>2</v>
      </c>
      <c r="BA173" s="147">
        <f t="shared" si="35"/>
        <v>0</v>
      </c>
      <c r="BB173" s="147">
        <f t="shared" si="36"/>
        <v>0</v>
      </c>
      <c r="BC173" s="147">
        <f t="shared" si="37"/>
        <v>0</v>
      </c>
      <c r="BD173" s="147">
        <f t="shared" si="38"/>
        <v>0</v>
      </c>
      <c r="BE173" s="147">
        <f t="shared" si="39"/>
        <v>0</v>
      </c>
      <c r="CZ173" s="147">
        <v>0</v>
      </c>
    </row>
    <row r="174" spans="1:104" ht="12.75">
      <c r="A174" s="170">
        <v>131</v>
      </c>
      <c r="B174" s="171" t="s">
        <v>381</v>
      </c>
      <c r="C174" s="172" t="s">
        <v>382</v>
      </c>
      <c r="D174" s="173" t="s">
        <v>86</v>
      </c>
      <c r="E174" s="174">
        <v>310</v>
      </c>
      <c r="F174" s="174"/>
      <c r="G174" s="175"/>
      <c r="O174" s="169">
        <v>2</v>
      </c>
      <c r="AA174" s="147">
        <v>12</v>
      </c>
      <c r="AB174" s="147">
        <v>0</v>
      </c>
      <c r="AC174" s="147">
        <v>101</v>
      </c>
      <c r="AZ174" s="147">
        <v>2</v>
      </c>
      <c r="BA174" s="147">
        <f t="shared" si="35"/>
        <v>0</v>
      </c>
      <c r="BB174" s="147">
        <f t="shared" si="36"/>
        <v>0</v>
      </c>
      <c r="BC174" s="147">
        <f t="shared" si="37"/>
        <v>0</v>
      </c>
      <c r="BD174" s="147">
        <f t="shared" si="38"/>
        <v>0</v>
      </c>
      <c r="BE174" s="147">
        <f t="shared" si="39"/>
        <v>0</v>
      </c>
      <c r="CZ174" s="147">
        <v>0</v>
      </c>
    </row>
    <row r="175" spans="1:104" ht="12.75">
      <c r="A175" s="170">
        <v>132</v>
      </c>
      <c r="B175" s="171" t="s">
        <v>247</v>
      </c>
      <c r="C175" s="172" t="s">
        <v>383</v>
      </c>
      <c r="D175" s="173" t="s">
        <v>86</v>
      </c>
      <c r="E175" s="174">
        <v>11</v>
      </c>
      <c r="F175" s="174"/>
      <c r="G175" s="175"/>
      <c r="O175" s="169">
        <v>2</v>
      </c>
      <c r="AA175" s="147">
        <v>12</v>
      </c>
      <c r="AB175" s="147">
        <v>0</v>
      </c>
      <c r="AC175" s="147">
        <v>102</v>
      </c>
      <c r="AZ175" s="147">
        <v>2</v>
      </c>
      <c r="BA175" s="147">
        <f t="shared" si="35"/>
        <v>0</v>
      </c>
      <c r="BB175" s="147">
        <f t="shared" si="36"/>
        <v>0</v>
      </c>
      <c r="BC175" s="147">
        <f t="shared" si="37"/>
        <v>0</v>
      </c>
      <c r="BD175" s="147">
        <f t="shared" si="38"/>
        <v>0</v>
      </c>
      <c r="BE175" s="147">
        <f t="shared" si="39"/>
        <v>0</v>
      </c>
      <c r="CZ175" s="147">
        <v>0</v>
      </c>
    </row>
    <row r="176" spans="1:104" ht="12.75">
      <c r="A176" s="170">
        <v>133</v>
      </c>
      <c r="B176" s="171" t="s">
        <v>384</v>
      </c>
      <c r="C176" s="172" t="s">
        <v>385</v>
      </c>
      <c r="D176" s="173" t="s">
        <v>86</v>
      </c>
      <c r="E176" s="174">
        <v>904</v>
      </c>
      <c r="F176" s="174"/>
      <c r="G176" s="175"/>
      <c r="O176" s="169">
        <v>2</v>
      </c>
      <c r="AA176" s="147">
        <v>12</v>
      </c>
      <c r="AB176" s="147">
        <v>0</v>
      </c>
      <c r="AC176" s="147">
        <v>103</v>
      </c>
      <c r="AZ176" s="147">
        <v>2</v>
      </c>
      <c r="BA176" s="147">
        <f t="shared" si="35"/>
        <v>0</v>
      </c>
      <c r="BB176" s="147">
        <f t="shared" si="36"/>
        <v>0</v>
      </c>
      <c r="BC176" s="147">
        <f t="shared" si="37"/>
        <v>0</v>
      </c>
      <c r="BD176" s="147">
        <f t="shared" si="38"/>
        <v>0</v>
      </c>
      <c r="BE176" s="147">
        <f t="shared" si="39"/>
        <v>0</v>
      </c>
      <c r="CZ176" s="147">
        <v>0</v>
      </c>
    </row>
    <row r="177" spans="1:104" ht="12.75">
      <c r="A177" s="170">
        <v>134</v>
      </c>
      <c r="B177" s="171" t="s">
        <v>257</v>
      </c>
      <c r="C177" s="172" t="s">
        <v>386</v>
      </c>
      <c r="D177" s="173" t="s">
        <v>98</v>
      </c>
      <c r="E177" s="174">
        <v>1</v>
      </c>
      <c r="F177" s="174"/>
      <c r="G177" s="175"/>
      <c r="O177" s="169">
        <v>2</v>
      </c>
      <c r="AA177" s="147">
        <v>12</v>
      </c>
      <c r="AB177" s="147">
        <v>0</v>
      </c>
      <c r="AC177" s="147">
        <v>104</v>
      </c>
      <c r="AZ177" s="147">
        <v>2</v>
      </c>
      <c r="BA177" s="147">
        <f t="shared" si="35"/>
        <v>0</v>
      </c>
      <c r="BB177" s="147">
        <f t="shared" si="36"/>
        <v>0</v>
      </c>
      <c r="BC177" s="147">
        <f t="shared" si="37"/>
        <v>0</v>
      </c>
      <c r="BD177" s="147">
        <f t="shared" si="38"/>
        <v>0</v>
      </c>
      <c r="BE177" s="147">
        <f t="shared" si="39"/>
        <v>0</v>
      </c>
      <c r="CZ177" s="147">
        <v>0</v>
      </c>
    </row>
    <row r="178" spans="1:104" ht="12.75">
      <c r="A178" s="170">
        <v>135</v>
      </c>
      <c r="B178" s="171" t="s">
        <v>387</v>
      </c>
      <c r="C178" s="172" t="s">
        <v>388</v>
      </c>
      <c r="D178" s="173" t="s">
        <v>86</v>
      </c>
      <c r="E178" s="174">
        <v>0</v>
      </c>
      <c r="F178" s="174"/>
      <c r="G178" s="175"/>
      <c r="O178" s="169">
        <v>2</v>
      </c>
      <c r="AA178" s="147">
        <v>12</v>
      </c>
      <c r="AB178" s="147">
        <v>0</v>
      </c>
      <c r="AC178" s="147">
        <v>105</v>
      </c>
      <c r="AZ178" s="147">
        <v>2</v>
      </c>
      <c r="BA178" s="147">
        <f t="shared" si="35"/>
        <v>0</v>
      </c>
      <c r="BB178" s="147">
        <f t="shared" si="36"/>
        <v>0</v>
      </c>
      <c r="BC178" s="147">
        <f t="shared" si="37"/>
        <v>0</v>
      </c>
      <c r="BD178" s="147">
        <f t="shared" si="38"/>
        <v>0</v>
      </c>
      <c r="BE178" s="147">
        <f t="shared" si="39"/>
        <v>0</v>
      </c>
      <c r="CZ178" s="147">
        <v>0</v>
      </c>
    </row>
    <row r="179" spans="1:104" ht="12.75">
      <c r="A179" s="170">
        <v>136</v>
      </c>
      <c r="B179" s="171" t="s">
        <v>259</v>
      </c>
      <c r="C179" s="172" t="s">
        <v>389</v>
      </c>
      <c r="D179" s="173" t="s">
        <v>98</v>
      </c>
      <c r="E179" s="174">
        <v>1</v>
      </c>
      <c r="F179" s="174"/>
      <c r="G179" s="175"/>
      <c r="O179" s="169">
        <v>2</v>
      </c>
      <c r="AA179" s="147">
        <v>12</v>
      </c>
      <c r="AB179" s="147">
        <v>0</v>
      </c>
      <c r="AC179" s="147">
        <v>106</v>
      </c>
      <c r="AZ179" s="147">
        <v>2</v>
      </c>
      <c r="BA179" s="147">
        <f t="shared" si="35"/>
        <v>0</v>
      </c>
      <c r="BB179" s="147">
        <f t="shared" si="36"/>
        <v>0</v>
      </c>
      <c r="BC179" s="147">
        <f t="shared" si="37"/>
        <v>0</v>
      </c>
      <c r="BD179" s="147">
        <f t="shared" si="38"/>
        <v>0</v>
      </c>
      <c r="BE179" s="147">
        <f t="shared" si="39"/>
        <v>0</v>
      </c>
      <c r="CZ179" s="147">
        <v>0</v>
      </c>
    </row>
    <row r="180" spans="1:104" ht="12.75">
      <c r="A180" s="170">
        <v>137</v>
      </c>
      <c r="B180" s="171" t="s">
        <v>261</v>
      </c>
      <c r="C180" s="172" t="s">
        <v>390</v>
      </c>
      <c r="D180" s="173" t="s">
        <v>86</v>
      </c>
      <c r="E180" s="174">
        <v>421</v>
      </c>
      <c r="F180" s="174"/>
      <c r="G180" s="175"/>
      <c r="O180" s="169">
        <v>2</v>
      </c>
      <c r="AA180" s="147">
        <v>12</v>
      </c>
      <c r="AB180" s="147">
        <v>0</v>
      </c>
      <c r="AC180" s="147">
        <v>107</v>
      </c>
      <c r="AZ180" s="147">
        <v>2</v>
      </c>
      <c r="BA180" s="147">
        <f t="shared" si="35"/>
        <v>0</v>
      </c>
      <c r="BB180" s="147">
        <f t="shared" si="36"/>
        <v>0</v>
      </c>
      <c r="BC180" s="147">
        <f t="shared" si="37"/>
        <v>0</v>
      </c>
      <c r="BD180" s="147">
        <f t="shared" si="38"/>
        <v>0</v>
      </c>
      <c r="BE180" s="147">
        <f t="shared" si="39"/>
        <v>0</v>
      </c>
      <c r="CZ180" s="147">
        <v>0</v>
      </c>
    </row>
    <row r="181" spans="1:104" ht="12.75">
      <c r="A181" s="170">
        <v>138</v>
      </c>
      <c r="B181" s="171" t="s">
        <v>263</v>
      </c>
      <c r="C181" s="172" t="s">
        <v>391</v>
      </c>
      <c r="D181" s="173" t="s">
        <v>75</v>
      </c>
      <c r="E181" s="174">
        <v>27</v>
      </c>
      <c r="F181" s="174"/>
      <c r="G181" s="175"/>
      <c r="O181" s="169">
        <v>2</v>
      </c>
      <c r="AA181" s="147">
        <v>12</v>
      </c>
      <c r="AB181" s="147">
        <v>0</v>
      </c>
      <c r="AC181" s="147">
        <v>108</v>
      </c>
      <c r="AZ181" s="147">
        <v>2</v>
      </c>
      <c r="BA181" s="147">
        <f t="shared" si="35"/>
        <v>0</v>
      </c>
      <c r="BB181" s="147">
        <f t="shared" si="36"/>
        <v>0</v>
      </c>
      <c r="BC181" s="147">
        <f t="shared" si="37"/>
        <v>0</v>
      </c>
      <c r="BD181" s="147">
        <f t="shared" si="38"/>
        <v>0</v>
      </c>
      <c r="BE181" s="147">
        <f t="shared" si="39"/>
        <v>0</v>
      </c>
      <c r="CZ181" s="147">
        <v>0</v>
      </c>
    </row>
    <row r="182" spans="1:104" ht="12.75">
      <c r="A182" s="170">
        <v>139</v>
      </c>
      <c r="B182" s="171" t="s">
        <v>265</v>
      </c>
      <c r="C182" s="172" t="s">
        <v>392</v>
      </c>
      <c r="D182" s="173" t="s">
        <v>86</v>
      </c>
      <c r="E182" s="174">
        <v>103</v>
      </c>
      <c r="F182" s="174"/>
      <c r="G182" s="175"/>
      <c r="O182" s="169">
        <v>2</v>
      </c>
      <c r="AA182" s="147">
        <v>12</v>
      </c>
      <c r="AB182" s="147">
        <v>0</v>
      </c>
      <c r="AC182" s="147">
        <v>109</v>
      </c>
      <c r="AZ182" s="147">
        <v>2</v>
      </c>
      <c r="BA182" s="147">
        <f t="shared" si="35"/>
        <v>0</v>
      </c>
      <c r="BB182" s="147">
        <f t="shared" si="36"/>
        <v>0</v>
      </c>
      <c r="BC182" s="147">
        <f t="shared" si="37"/>
        <v>0</v>
      </c>
      <c r="BD182" s="147">
        <f t="shared" si="38"/>
        <v>0</v>
      </c>
      <c r="BE182" s="147">
        <f t="shared" si="39"/>
        <v>0</v>
      </c>
      <c r="CZ182" s="147">
        <v>0</v>
      </c>
    </row>
    <row r="183" spans="1:104" ht="12.75">
      <c r="A183" s="170">
        <v>140</v>
      </c>
      <c r="B183" s="171" t="s">
        <v>393</v>
      </c>
      <c r="C183" s="172" t="s">
        <v>394</v>
      </c>
      <c r="D183" s="173" t="s">
        <v>95</v>
      </c>
      <c r="E183" s="174">
        <v>178</v>
      </c>
      <c r="F183" s="174"/>
      <c r="G183" s="175"/>
      <c r="O183" s="169">
        <v>2</v>
      </c>
      <c r="AA183" s="147">
        <v>12</v>
      </c>
      <c r="AB183" s="147">
        <v>0</v>
      </c>
      <c r="AC183" s="147">
        <v>150</v>
      </c>
      <c r="AZ183" s="147">
        <v>2</v>
      </c>
      <c r="BA183" s="147">
        <f t="shared" si="35"/>
        <v>0</v>
      </c>
      <c r="BB183" s="147">
        <f t="shared" si="36"/>
        <v>0</v>
      </c>
      <c r="BC183" s="147">
        <f t="shared" si="37"/>
        <v>0</v>
      </c>
      <c r="BD183" s="147">
        <f t="shared" si="38"/>
        <v>0</v>
      </c>
      <c r="BE183" s="147">
        <f t="shared" si="39"/>
        <v>0</v>
      </c>
      <c r="CZ183" s="147">
        <v>0</v>
      </c>
    </row>
    <row r="184" spans="1:104" ht="12.75">
      <c r="A184" s="170">
        <v>141</v>
      </c>
      <c r="B184" s="171" t="s">
        <v>395</v>
      </c>
      <c r="C184" s="172" t="s">
        <v>396</v>
      </c>
      <c r="D184" s="173" t="s">
        <v>62</v>
      </c>
      <c r="E184" s="174">
        <v>1627.12</v>
      </c>
      <c r="F184" s="174"/>
      <c r="G184" s="175"/>
      <c r="O184" s="169">
        <v>2</v>
      </c>
      <c r="AA184" s="147">
        <v>7</v>
      </c>
      <c r="AB184" s="147">
        <v>1002</v>
      </c>
      <c r="AC184" s="147">
        <v>5</v>
      </c>
      <c r="AZ184" s="147">
        <v>2</v>
      </c>
      <c r="BA184" s="147">
        <f t="shared" si="35"/>
        <v>0</v>
      </c>
      <c r="BB184" s="147">
        <f t="shared" si="36"/>
        <v>0</v>
      </c>
      <c r="BC184" s="147">
        <f t="shared" si="37"/>
        <v>0</v>
      </c>
      <c r="BD184" s="147">
        <f t="shared" si="38"/>
        <v>0</v>
      </c>
      <c r="BE184" s="147">
        <f t="shared" si="39"/>
        <v>0</v>
      </c>
      <c r="CZ184" s="147">
        <v>0</v>
      </c>
    </row>
    <row r="185" spans="1:57" ht="12.75">
      <c r="A185" s="176"/>
      <c r="B185" s="177" t="s">
        <v>76</v>
      </c>
      <c r="C185" s="178" t="str">
        <f>CONCATENATE(B171," ",C171)</f>
        <v>784 Malby</v>
      </c>
      <c r="D185" s="176"/>
      <c r="E185" s="179"/>
      <c r="F185" s="179"/>
      <c r="G185" s="180"/>
      <c r="O185" s="169">
        <v>4</v>
      </c>
      <c r="BA185" s="181">
        <f>SUM(BA171:BA184)</f>
        <v>0</v>
      </c>
      <c r="BB185" s="181">
        <f>SUM(BB171:BB184)</f>
        <v>0</v>
      </c>
      <c r="BC185" s="181">
        <f>SUM(BC171:BC184)</f>
        <v>0</v>
      </c>
      <c r="BD185" s="181">
        <f>SUM(BD171:BD184)</f>
        <v>0</v>
      </c>
      <c r="BE185" s="181">
        <f>SUM(BE171:BE184)</f>
        <v>0</v>
      </c>
    </row>
    <row r="186" spans="1:15" ht="12.75">
      <c r="A186" s="162" t="s">
        <v>74</v>
      </c>
      <c r="B186" s="163" t="s">
        <v>397</v>
      </c>
      <c r="C186" s="164" t="s">
        <v>398</v>
      </c>
      <c r="D186" s="165"/>
      <c r="E186" s="166"/>
      <c r="F186" s="166"/>
      <c r="G186" s="167"/>
      <c r="H186" s="168"/>
      <c r="I186" s="168"/>
      <c r="O186" s="169">
        <v>1</v>
      </c>
    </row>
    <row r="187" spans="1:104" ht="12.75">
      <c r="A187" s="170">
        <v>142</v>
      </c>
      <c r="B187" s="171" t="s">
        <v>399</v>
      </c>
      <c r="C187" s="172" t="s">
        <v>400</v>
      </c>
      <c r="D187" s="173" t="s">
        <v>106</v>
      </c>
      <c r="E187" s="174">
        <v>6.04529</v>
      </c>
      <c r="F187" s="174"/>
      <c r="G187" s="175"/>
      <c r="O187" s="169">
        <v>2</v>
      </c>
      <c r="AA187" s="147">
        <v>8</v>
      </c>
      <c r="AB187" s="147">
        <v>0</v>
      </c>
      <c r="AC187" s="147">
        <v>3</v>
      </c>
      <c r="AZ187" s="147">
        <v>1</v>
      </c>
      <c r="BA187" s="147">
        <f>IF(AZ187=1,G187,0)</f>
        <v>0</v>
      </c>
      <c r="BB187" s="147">
        <f>IF(AZ187=2,G187,0)</f>
        <v>0</v>
      </c>
      <c r="BC187" s="147">
        <f>IF(AZ187=3,G187,0)</f>
        <v>0</v>
      </c>
      <c r="BD187" s="147">
        <f>IF(AZ187=4,G187,0)</f>
        <v>0</v>
      </c>
      <c r="BE187" s="147">
        <f>IF(AZ187=5,G187,0)</f>
        <v>0</v>
      </c>
      <c r="CZ187" s="147">
        <v>0</v>
      </c>
    </row>
    <row r="188" spans="1:104" ht="12.75">
      <c r="A188" s="170">
        <v>143</v>
      </c>
      <c r="B188" s="171" t="s">
        <v>401</v>
      </c>
      <c r="C188" s="172" t="s">
        <v>402</v>
      </c>
      <c r="D188" s="173" t="s">
        <v>106</v>
      </c>
      <c r="E188" s="174">
        <v>36.27174</v>
      </c>
      <c r="F188" s="174"/>
      <c r="G188" s="175"/>
      <c r="O188" s="169">
        <v>2</v>
      </c>
      <c r="AA188" s="147">
        <v>8</v>
      </c>
      <c r="AB188" s="147">
        <v>0</v>
      </c>
      <c r="AC188" s="147">
        <v>3</v>
      </c>
      <c r="AZ188" s="147">
        <v>1</v>
      </c>
      <c r="BA188" s="147">
        <f>IF(AZ188=1,G188,0)</f>
        <v>0</v>
      </c>
      <c r="BB188" s="147">
        <f>IF(AZ188=2,G188,0)</f>
        <v>0</v>
      </c>
      <c r="BC188" s="147">
        <f>IF(AZ188=3,G188,0)</f>
        <v>0</v>
      </c>
      <c r="BD188" s="147">
        <f>IF(AZ188=4,G188,0)</f>
        <v>0</v>
      </c>
      <c r="BE188" s="147">
        <f>IF(AZ188=5,G188,0)</f>
        <v>0</v>
      </c>
      <c r="CZ188" s="147">
        <v>0</v>
      </c>
    </row>
    <row r="189" spans="1:104" ht="12.75">
      <c r="A189" s="170">
        <v>144</v>
      </c>
      <c r="B189" s="171" t="s">
        <v>403</v>
      </c>
      <c r="C189" s="172" t="s">
        <v>404</v>
      </c>
      <c r="D189" s="173" t="s">
        <v>106</v>
      </c>
      <c r="E189" s="174">
        <v>6.04529</v>
      </c>
      <c r="F189" s="174"/>
      <c r="G189" s="175"/>
      <c r="O189" s="169">
        <v>2</v>
      </c>
      <c r="AA189" s="147">
        <v>8</v>
      </c>
      <c r="AB189" s="147">
        <v>0</v>
      </c>
      <c r="AC189" s="147">
        <v>3</v>
      </c>
      <c r="AZ189" s="147">
        <v>1</v>
      </c>
      <c r="BA189" s="147">
        <f>IF(AZ189=1,G189,0)</f>
        <v>0</v>
      </c>
      <c r="BB189" s="147">
        <f>IF(AZ189=2,G189,0)</f>
        <v>0</v>
      </c>
      <c r="BC189" s="147">
        <f>IF(AZ189=3,G189,0)</f>
        <v>0</v>
      </c>
      <c r="BD189" s="147">
        <f>IF(AZ189=4,G189,0)</f>
        <v>0</v>
      </c>
      <c r="BE189" s="147">
        <f>IF(AZ189=5,G189,0)</f>
        <v>0</v>
      </c>
      <c r="CZ189" s="147">
        <v>0</v>
      </c>
    </row>
    <row r="190" spans="1:104" ht="12.75">
      <c r="A190" s="170">
        <v>145</v>
      </c>
      <c r="B190" s="171" t="s">
        <v>405</v>
      </c>
      <c r="C190" s="172" t="s">
        <v>406</v>
      </c>
      <c r="D190" s="173" t="s">
        <v>106</v>
      </c>
      <c r="E190" s="174">
        <v>60.4529</v>
      </c>
      <c r="F190" s="174"/>
      <c r="G190" s="175"/>
      <c r="O190" s="169">
        <v>2</v>
      </c>
      <c r="AA190" s="147">
        <v>8</v>
      </c>
      <c r="AB190" s="147">
        <v>0</v>
      </c>
      <c r="AC190" s="147">
        <v>3</v>
      </c>
      <c r="AZ190" s="147">
        <v>1</v>
      </c>
      <c r="BA190" s="147">
        <f>IF(AZ190=1,G190,0)</f>
        <v>0</v>
      </c>
      <c r="BB190" s="147">
        <f>IF(AZ190=2,G190,0)</f>
        <v>0</v>
      </c>
      <c r="BC190" s="147">
        <f>IF(AZ190=3,G190,0)</f>
        <v>0</v>
      </c>
      <c r="BD190" s="147">
        <f>IF(AZ190=4,G190,0)</f>
        <v>0</v>
      </c>
      <c r="BE190" s="147">
        <f>IF(AZ190=5,G190,0)</f>
        <v>0</v>
      </c>
      <c r="CZ190" s="147">
        <v>0</v>
      </c>
    </row>
    <row r="191" spans="1:104" ht="12.75">
      <c r="A191" s="170">
        <v>146</v>
      </c>
      <c r="B191" s="171" t="s">
        <v>407</v>
      </c>
      <c r="C191" s="172" t="s">
        <v>408</v>
      </c>
      <c r="D191" s="173" t="s">
        <v>106</v>
      </c>
      <c r="E191" s="174">
        <v>6.04529</v>
      </c>
      <c r="F191" s="174"/>
      <c r="G191" s="175"/>
      <c r="O191" s="169">
        <v>2</v>
      </c>
      <c r="AA191" s="147">
        <v>8</v>
      </c>
      <c r="AB191" s="147">
        <v>0</v>
      </c>
      <c r="AC191" s="147">
        <v>3</v>
      </c>
      <c r="AZ191" s="147">
        <v>1</v>
      </c>
      <c r="BA191" s="147">
        <f>IF(AZ191=1,G191,0)</f>
        <v>0</v>
      </c>
      <c r="BB191" s="147">
        <f>IF(AZ191=2,G191,0)</f>
        <v>0</v>
      </c>
      <c r="BC191" s="147">
        <f>IF(AZ191=3,G191,0)</f>
        <v>0</v>
      </c>
      <c r="BD191" s="147">
        <f>IF(AZ191=4,G191,0)</f>
        <v>0</v>
      </c>
      <c r="BE191" s="147">
        <f>IF(AZ191=5,G191,0)</f>
        <v>0</v>
      </c>
      <c r="CZ191" s="147">
        <v>0</v>
      </c>
    </row>
    <row r="192" spans="1:57" ht="12.75">
      <c r="A192" s="176"/>
      <c r="B192" s="177" t="s">
        <v>76</v>
      </c>
      <c r="C192" s="178" t="str">
        <f>CONCATENATE(B186," ",C186)</f>
        <v>D96 Přesuny suti a vybouraných hmot</v>
      </c>
      <c r="D192" s="176"/>
      <c r="E192" s="179"/>
      <c r="F192" s="179"/>
      <c r="G192" s="180"/>
      <c r="O192" s="169">
        <v>4</v>
      </c>
      <c r="BA192" s="181">
        <f>SUM(BA186:BA191)</f>
        <v>0</v>
      </c>
      <c r="BB192" s="181">
        <f>SUM(BB186:BB191)</f>
        <v>0</v>
      </c>
      <c r="BC192" s="181">
        <f>SUM(BC186:BC191)</f>
        <v>0</v>
      </c>
      <c r="BD192" s="181">
        <f>SUM(BD186:BD191)</f>
        <v>0</v>
      </c>
      <c r="BE192" s="181">
        <f>SUM(BE186:BE191)</f>
        <v>0</v>
      </c>
    </row>
    <row r="193" ht="12.75">
      <c r="E193" s="147"/>
    </row>
    <row r="194" ht="12.75">
      <c r="E194" s="147"/>
    </row>
    <row r="195" ht="12.75">
      <c r="E195" s="147"/>
    </row>
    <row r="196" ht="12.75">
      <c r="E196" s="147"/>
    </row>
    <row r="197" ht="12.75">
      <c r="E197" s="147"/>
    </row>
    <row r="198" ht="12.75">
      <c r="E198" s="147"/>
    </row>
    <row r="199" ht="12.75">
      <c r="E199" s="147"/>
    </row>
    <row r="200" ht="12.75">
      <c r="E200" s="147"/>
    </row>
    <row r="201" ht="12.75">
      <c r="E201" s="147"/>
    </row>
    <row r="202" ht="12.75">
      <c r="E202" s="147"/>
    </row>
    <row r="203" ht="12.75">
      <c r="E203" s="147"/>
    </row>
    <row r="204" ht="12.75">
      <c r="E204" s="147"/>
    </row>
    <row r="205" ht="12.75">
      <c r="E205" s="147"/>
    </row>
    <row r="206" ht="12.75">
      <c r="E206" s="147"/>
    </row>
    <row r="207" ht="12.75">
      <c r="E207" s="147"/>
    </row>
    <row r="208" ht="12.75">
      <c r="E208" s="147"/>
    </row>
    <row r="209" ht="12.75">
      <c r="E209" s="147"/>
    </row>
    <row r="210" ht="12.75">
      <c r="E210" s="147"/>
    </row>
    <row r="211" ht="12.75">
      <c r="E211" s="147"/>
    </row>
    <row r="212" ht="12.75">
      <c r="E212" s="147"/>
    </row>
    <row r="213" ht="12.75">
      <c r="E213" s="147"/>
    </row>
    <row r="214" ht="12.75">
      <c r="E214" s="147"/>
    </row>
    <row r="215" ht="12.75">
      <c r="E215" s="147"/>
    </row>
    <row r="216" spans="1:7" ht="12.75">
      <c r="A216" s="182"/>
      <c r="B216" s="182"/>
      <c r="C216" s="182"/>
      <c r="D216" s="182"/>
      <c r="E216" s="182"/>
      <c r="F216" s="182"/>
      <c r="G216" s="182"/>
    </row>
    <row r="217" spans="1:7" ht="12.75">
      <c r="A217" s="182"/>
      <c r="B217" s="182"/>
      <c r="C217" s="182"/>
      <c r="D217" s="182"/>
      <c r="E217" s="182"/>
      <c r="F217" s="182"/>
      <c r="G217" s="182"/>
    </row>
    <row r="218" spans="1:7" ht="12.75">
      <c r="A218" s="182"/>
      <c r="B218" s="182"/>
      <c r="C218" s="182"/>
      <c r="D218" s="182"/>
      <c r="E218" s="182"/>
      <c r="F218" s="182"/>
      <c r="G218" s="182"/>
    </row>
    <row r="219" spans="1:7" ht="12.75">
      <c r="A219" s="182"/>
      <c r="B219" s="182"/>
      <c r="C219" s="182"/>
      <c r="D219" s="182"/>
      <c r="E219" s="182"/>
      <c r="F219" s="182"/>
      <c r="G219" s="182"/>
    </row>
    <row r="220" ht="12.75">
      <c r="E220" s="147"/>
    </row>
    <row r="221" ht="12.75">
      <c r="E221" s="147"/>
    </row>
    <row r="222" ht="12.75">
      <c r="E222" s="147"/>
    </row>
    <row r="223" ht="12.75">
      <c r="E223" s="147"/>
    </row>
    <row r="224" ht="12.75">
      <c r="E224" s="147"/>
    </row>
    <row r="225" ht="12.75">
      <c r="E225" s="147"/>
    </row>
    <row r="226" ht="12.75">
      <c r="E226" s="147"/>
    </row>
    <row r="227" ht="12.75">
      <c r="E227" s="147"/>
    </row>
    <row r="228" ht="12.75">
      <c r="E228" s="147"/>
    </row>
    <row r="229" ht="12.75">
      <c r="E229" s="147"/>
    </row>
    <row r="230" ht="12.75">
      <c r="E230" s="147"/>
    </row>
    <row r="231" ht="12.75">
      <c r="E231" s="147"/>
    </row>
    <row r="232" ht="12.75">
      <c r="E232" s="147"/>
    </row>
    <row r="233" ht="12.75">
      <c r="E233" s="147"/>
    </row>
    <row r="234" ht="12.75">
      <c r="E234" s="147"/>
    </row>
    <row r="235" ht="12.75">
      <c r="E235" s="147"/>
    </row>
    <row r="236" ht="12.75">
      <c r="E236" s="147"/>
    </row>
    <row r="237" ht="12.75">
      <c r="E237" s="147"/>
    </row>
    <row r="238" ht="12.75">
      <c r="E238" s="147"/>
    </row>
    <row r="239" ht="12.75">
      <c r="E239" s="147"/>
    </row>
    <row r="240" ht="12.75">
      <c r="E240" s="147"/>
    </row>
    <row r="241" ht="12.75">
      <c r="E241" s="147"/>
    </row>
    <row r="242" ht="12.75">
      <c r="E242" s="147"/>
    </row>
    <row r="243" ht="12.75">
      <c r="E243" s="147"/>
    </row>
    <row r="244" ht="12.75">
      <c r="E244" s="147"/>
    </row>
    <row r="245" ht="12.75">
      <c r="E245" s="147"/>
    </row>
    <row r="246" ht="12.75">
      <c r="E246" s="147"/>
    </row>
    <row r="247" ht="12.75">
      <c r="E247" s="147"/>
    </row>
    <row r="248" ht="12.75">
      <c r="E248" s="147"/>
    </row>
    <row r="249" ht="12.75">
      <c r="E249" s="147"/>
    </row>
    <row r="250" ht="12.75">
      <c r="E250" s="147"/>
    </row>
    <row r="251" spans="1:2" ht="12.75">
      <c r="A251" s="183"/>
      <c r="B251" s="183"/>
    </row>
    <row r="252" spans="1:7" ht="12.75">
      <c r="A252" s="182"/>
      <c r="B252" s="182"/>
      <c r="C252" s="184"/>
      <c r="D252" s="184"/>
      <c r="E252" s="185"/>
      <c r="F252" s="184"/>
      <c r="G252" s="186"/>
    </row>
    <row r="253" spans="1:7" ht="12.75">
      <c r="A253" s="187"/>
      <c r="B253" s="187"/>
      <c r="C253" s="182"/>
      <c r="D253" s="182"/>
      <c r="E253" s="188"/>
      <c r="F253" s="182"/>
      <c r="G253" s="182"/>
    </row>
    <row r="254" spans="1:7" ht="12.75">
      <c r="A254" s="182"/>
      <c r="B254" s="182"/>
      <c r="C254" s="182"/>
      <c r="D254" s="182"/>
      <c r="E254" s="188"/>
      <c r="F254" s="182"/>
      <c r="G254" s="182"/>
    </row>
    <row r="255" spans="1:7" ht="12.75">
      <c r="A255" s="182"/>
      <c r="B255" s="182"/>
      <c r="C255" s="182"/>
      <c r="D255" s="182"/>
      <c r="E255" s="188"/>
      <c r="F255" s="182"/>
      <c r="G255" s="182"/>
    </row>
    <row r="256" spans="1:7" ht="12.75">
      <c r="A256" s="182"/>
      <c r="B256" s="182"/>
      <c r="C256" s="182"/>
      <c r="D256" s="182"/>
      <c r="E256" s="188"/>
      <c r="F256" s="182"/>
      <c r="G256" s="182"/>
    </row>
    <row r="257" spans="1:7" ht="12.75">
      <c r="A257" s="182"/>
      <c r="B257" s="182"/>
      <c r="C257" s="182"/>
      <c r="D257" s="182"/>
      <c r="E257" s="188"/>
      <c r="F257" s="182"/>
      <c r="G257" s="182"/>
    </row>
    <row r="258" spans="1:7" ht="12.75">
      <c r="A258" s="182"/>
      <c r="B258" s="182"/>
      <c r="C258" s="182"/>
      <c r="D258" s="182"/>
      <c r="E258" s="188"/>
      <c r="F258" s="182"/>
      <c r="G258" s="182"/>
    </row>
    <row r="259" spans="1:7" ht="12.75">
      <c r="A259" s="182"/>
      <c r="B259" s="182"/>
      <c r="C259" s="182"/>
      <c r="D259" s="182"/>
      <c r="E259" s="188"/>
      <c r="F259" s="182"/>
      <c r="G259" s="182"/>
    </row>
    <row r="260" spans="1:7" ht="12.75">
      <c r="A260" s="182"/>
      <c r="B260" s="182"/>
      <c r="C260" s="182"/>
      <c r="D260" s="182"/>
      <c r="E260" s="188"/>
      <c r="F260" s="182"/>
      <c r="G260" s="182"/>
    </row>
    <row r="261" spans="1:7" ht="12.75">
      <c r="A261" s="182"/>
      <c r="B261" s="182"/>
      <c r="C261" s="182"/>
      <c r="D261" s="182"/>
      <c r="E261" s="188"/>
      <c r="F261" s="182"/>
      <c r="G261" s="182"/>
    </row>
    <row r="262" spans="1:7" ht="12.75">
      <c r="A262" s="182"/>
      <c r="B262" s="182"/>
      <c r="C262" s="182"/>
      <c r="D262" s="182"/>
      <c r="E262" s="188"/>
      <c r="F262" s="182"/>
      <c r="G262" s="182"/>
    </row>
    <row r="263" spans="1:7" ht="12.75">
      <c r="A263" s="182"/>
      <c r="B263" s="182"/>
      <c r="C263" s="182"/>
      <c r="D263" s="182"/>
      <c r="E263" s="188"/>
      <c r="F263" s="182"/>
      <c r="G263" s="182"/>
    </row>
    <row r="264" spans="1:7" ht="12.75">
      <c r="A264" s="182"/>
      <c r="B264" s="182"/>
      <c r="C264" s="182"/>
      <c r="D264" s="182"/>
      <c r="E264" s="188"/>
      <c r="F264" s="182"/>
      <c r="G264" s="182"/>
    </row>
    <row r="265" spans="1:7" ht="12.75">
      <c r="A265" s="182"/>
      <c r="B265" s="182"/>
      <c r="C265" s="182"/>
      <c r="D265" s="182"/>
      <c r="E265" s="188"/>
      <c r="F265" s="182"/>
      <c r="G265" s="182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Torus Pb</dc:creator>
  <cp:keywords/>
  <dc:description/>
  <cp:lastModifiedBy>User</cp:lastModifiedBy>
  <dcterms:created xsi:type="dcterms:W3CDTF">2016-06-17T11:17:15Z</dcterms:created>
  <dcterms:modified xsi:type="dcterms:W3CDTF">2019-01-24T08:24:02Z</dcterms:modified>
  <cp:category/>
  <cp:version/>
  <cp:contentType/>
  <cp:contentStatus/>
</cp:coreProperties>
</file>